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2"/>
  </bookViews>
  <sheets>
    <sheet name="S4A" sheetId="1" r:id="rId1"/>
    <sheet name="S6A" sheetId="2" r:id="rId2"/>
    <sheet name="S9A" sheetId="3" r:id="rId3"/>
    <sheet name="S8Ep" sheetId="4" r:id="rId4"/>
  </sheets>
  <definedNames/>
  <calcPr fullCalcOnLoad="1"/>
</workbook>
</file>

<file path=xl/sharedStrings.xml><?xml version="1.0" encoding="utf-8"?>
<sst xmlns="http://schemas.openxmlformats.org/spreadsheetml/2006/main" count="223" uniqueCount="84">
  <si>
    <t>Flyoff</t>
  </si>
  <si>
    <t>No</t>
  </si>
  <si>
    <t>S4A</t>
  </si>
  <si>
    <t>Mitja Žgajner</t>
  </si>
  <si>
    <t>Uroš Jenko</t>
  </si>
  <si>
    <t>Alja Makuc</t>
  </si>
  <si>
    <t>Marjan Jenko</t>
  </si>
  <si>
    <t>Antonio Mazzaracchio</t>
  </si>
  <si>
    <t>Jaka Jenko</t>
  </si>
  <si>
    <t>S5 27.025</t>
  </si>
  <si>
    <t>S5 27.015</t>
  </si>
  <si>
    <t>S5 23.031</t>
  </si>
  <si>
    <t>S5 27.016</t>
  </si>
  <si>
    <t>S-1</t>
  </si>
  <si>
    <t>S5 27.029</t>
  </si>
  <si>
    <t>S6A</t>
  </si>
  <si>
    <t>S9A</t>
  </si>
  <si>
    <t>Drago Perc</t>
  </si>
  <si>
    <t>S5 27.001</t>
  </si>
  <si>
    <t>Samo Perc</t>
  </si>
  <si>
    <t>Janko Rupnik</t>
  </si>
  <si>
    <t>S5 23.022</t>
  </si>
  <si>
    <t>Miodrag Čipčič</t>
  </si>
  <si>
    <t>S5 27.024</t>
  </si>
  <si>
    <t>S049</t>
  </si>
  <si>
    <t>S400</t>
  </si>
  <si>
    <t>S8E/p</t>
  </si>
  <si>
    <t>Vladimir Čipčič</t>
  </si>
  <si>
    <t>Krešimir Topolovec</t>
  </si>
  <si>
    <t>Tomislava Cvitič</t>
  </si>
  <si>
    <t>Tomislav Cvitič</t>
  </si>
  <si>
    <t>Jozo Ivančić</t>
  </si>
  <si>
    <t>Žan Fridau</t>
  </si>
  <si>
    <t>S5 27.032</t>
  </si>
  <si>
    <t>Blaž Grgič</t>
  </si>
  <si>
    <t>S5 20.013</t>
  </si>
  <si>
    <t>Slo</t>
  </si>
  <si>
    <t>Ita</t>
  </si>
  <si>
    <t>Srb</t>
  </si>
  <si>
    <t>Cro</t>
  </si>
  <si>
    <t>John Jacomb</t>
  </si>
  <si>
    <t>Živan Josipović</t>
  </si>
  <si>
    <t>s044</t>
  </si>
  <si>
    <t>Zoran Katanić</t>
  </si>
  <si>
    <t>s008</t>
  </si>
  <si>
    <t>Radojica Katanić</t>
  </si>
  <si>
    <t>s009</t>
  </si>
  <si>
    <t>gbr108203</t>
  </si>
  <si>
    <t>srb</t>
  </si>
  <si>
    <t>Luka Švajger</t>
  </si>
  <si>
    <t>s5 37.000</t>
  </si>
  <si>
    <t>Esther Roura</t>
  </si>
  <si>
    <t>Grb</t>
  </si>
  <si>
    <t>Živan Josipovič</t>
  </si>
  <si>
    <t>S044</t>
  </si>
  <si>
    <t>Zoran Katanič</t>
  </si>
  <si>
    <t>Radojica Katanič</t>
  </si>
  <si>
    <t>S009</t>
  </si>
  <si>
    <t>S008</t>
  </si>
  <si>
    <t>S5 37 000</t>
  </si>
  <si>
    <t>Nuria Crusellas</t>
  </si>
  <si>
    <t>Gbr</t>
  </si>
  <si>
    <t>Branko Gelenčer</t>
  </si>
  <si>
    <t>s5-27.033</t>
  </si>
  <si>
    <t>Rok Špandl</t>
  </si>
  <si>
    <t>Rok Žunič</t>
  </si>
  <si>
    <t>s5-37.001</t>
  </si>
  <si>
    <t>s5-37.006</t>
  </si>
  <si>
    <t>Marko Pirc</t>
  </si>
  <si>
    <t>Marçal Compañó</t>
  </si>
  <si>
    <t>Matjan Žgajner</t>
  </si>
  <si>
    <t>S5 27026</t>
  </si>
  <si>
    <t>-</t>
  </si>
  <si>
    <t>7th Vega cup, Žadovinek 2,3. July 2011</t>
  </si>
  <si>
    <t>Esp</t>
  </si>
  <si>
    <t>Placing</t>
  </si>
  <si>
    <t>License</t>
  </si>
  <si>
    <t>Country</t>
  </si>
  <si>
    <t>Name and Surname</t>
  </si>
  <si>
    <t>1 round</t>
  </si>
  <si>
    <t>2 round</t>
  </si>
  <si>
    <t>3 round</t>
  </si>
  <si>
    <t>Total</t>
  </si>
  <si>
    <t>Class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</si>
</sst>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00"/>
    <numFmt numFmtId="181" formatCode="0.0"/>
  </numFmts>
  <fonts count="3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/>
    </xf>
    <xf numFmtId="0" fontId="3" fillId="0" borderId="19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20" workbookViewId="0" topLeftCell="A1">
      <selection activeCell="M8" sqref="M8"/>
    </sheetView>
  </sheetViews>
  <sheetFormatPr defaultColWidth="9.140625" defaultRowHeight="12.75"/>
  <cols>
    <col min="1" max="1" width="11.00390625" style="0" customWidth="1"/>
    <col min="2" max="2" width="8.8515625" style="0" customWidth="1"/>
    <col min="3" max="4" width="20.28125" style="0" customWidth="1"/>
    <col min="5" max="5" width="26.140625" style="0" customWidth="1"/>
    <col min="6" max="6" width="12.8515625" style="0" customWidth="1"/>
    <col min="7" max="7" width="12.57421875" style="0" customWidth="1"/>
    <col min="8" max="8" width="13.00390625" style="0" customWidth="1"/>
    <col min="10" max="10" width="13.57421875" style="0" customWidth="1"/>
  </cols>
  <sheetData>
    <row r="1" spans="1:4" s="2" customFormat="1" ht="20.25">
      <c r="A1" s="1" t="s">
        <v>73</v>
      </c>
      <c r="C1" s="67"/>
      <c r="D1" s="67"/>
    </row>
    <row r="2" spans="1:10" ht="20.25">
      <c r="A2" s="85" t="s">
        <v>83</v>
      </c>
      <c r="B2" s="85"/>
      <c r="C2" s="85"/>
      <c r="D2" s="85"/>
      <c r="E2" s="85" t="s">
        <v>2</v>
      </c>
      <c r="F2" s="27"/>
      <c r="G2" s="27"/>
      <c r="H2" s="27"/>
      <c r="I2" s="27"/>
      <c r="J2" s="27"/>
    </row>
    <row r="3" spans="1:10" ht="13.5" thickBo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1" thickBot="1">
      <c r="A4" s="28" t="s">
        <v>75</v>
      </c>
      <c r="B4" s="29" t="s">
        <v>1</v>
      </c>
      <c r="C4" s="29" t="s">
        <v>76</v>
      </c>
      <c r="D4" s="86" t="s">
        <v>77</v>
      </c>
      <c r="E4" s="29" t="s">
        <v>78</v>
      </c>
      <c r="F4" s="29" t="s">
        <v>79</v>
      </c>
      <c r="G4" s="29" t="s">
        <v>80</v>
      </c>
      <c r="H4" s="29" t="s">
        <v>81</v>
      </c>
      <c r="I4" s="29" t="s">
        <v>0</v>
      </c>
      <c r="J4" s="87" t="s">
        <v>82</v>
      </c>
    </row>
    <row r="5" spans="1:10" ht="18">
      <c r="A5" s="31">
        <v>1</v>
      </c>
      <c r="B5" s="32">
        <v>5</v>
      </c>
      <c r="C5" s="32" t="s">
        <v>57</v>
      </c>
      <c r="D5" s="32" t="s">
        <v>38</v>
      </c>
      <c r="E5" s="53" t="s">
        <v>56</v>
      </c>
      <c r="F5" s="34">
        <v>109</v>
      </c>
      <c r="G5" s="34">
        <v>180</v>
      </c>
      <c r="H5" s="34">
        <v>180</v>
      </c>
      <c r="I5" s="34"/>
      <c r="J5" s="35">
        <f aca="true" t="shared" si="0" ref="J5:J18">SUM(F5,G5,H5,I5)</f>
        <v>469</v>
      </c>
    </row>
    <row r="6" spans="1:10" ht="18">
      <c r="A6" s="31">
        <v>2</v>
      </c>
      <c r="B6" s="32">
        <v>3</v>
      </c>
      <c r="C6" s="32" t="s">
        <v>54</v>
      </c>
      <c r="D6" s="32" t="s">
        <v>38</v>
      </c>
      <c r="E6" s="33" t="s">
        <v>53</v>
      </c>
      <c r="F6" s="34">
        <v>135</v>
      </c>
      <c r="G6" s="34">
        <v>126</v>
      </c>
      <c r="H6" s="34">
        <v>180</v>
      </c>
      <c r="I6" s="34"/>
      <c r="J6" s="35">
        <f t="shared" si="0"/>
        <v>441</v>
      </c>
    </row>
    <row r="7" spans="1:10" ht="18">
      <c r="A7" s="31">
        <v>3</v>
      </c>
      <c r="B7" s="32">
        <v>4</v>
      </c>
      <c r="C7" s="32" t="s">
        <v>58</v>
      </c>
      <c r="D7" s="32" t="s">
        <v>38</v>
      </c>
      <c r="E7" s="33" t="s">
        <v>55</v>
      </c>
      <c r="F7" s="34">
        <v>110</v>
      </c>
      <c r="G7" s="34">
        <v>102</v>
      </c>
      <c r="H7" s="34">
        <v>180</v>
      </c>
      <c r="I7" s="34"/>
      <c r="J7" s="35">
        <f t="shared" si="0"/>
        <v>392</v>
      </c>
    </row>
    <row r="8" spans="1:11" ht="18">
      <c r="A8" s="31">
        <v>4</v>
      </c>
      <c r="B8" s="32">
        <v>11</v>
      </c>
      <c r="C8" s="32" t="s">
        <v>11</v>
      </c>
      <c r="D8" s="32" t="s">
        <v>36</v>
      </c>
      <c r="E8" s="33" t="s">
        <v>5</v>
      </c>
      <c r="F8" s="34">
        <v>180</v>
      </c>
      <c r="G8" s="34">
        <v>180</v>
      </c>
      <c r="H8" s="34" t="s">
        <v>72</v>
      </c>
      <c r="I8" s="34"/>
      <c r="J8" s="35">
        <f t="shared" si="0"/>
        <v>360</v>
      </c>
      <c r="K8" s="5"/>
    </row>
    <row r="9" spans="1:10" ht="18">
      <c r="A9" s="31">
        <v>5</v>
      </c>
      <c r="B9" s="32">
        <v>7</v>
      </c>
      <c r="C9" s="32" t="s">
        <v>24</v>
      </c>
      <c r="D9" s="32" t="s">
        <v>38</v>
      </c>
      <c r="E9" s="33" t="s">
        <v>27</v>
      </c>
      <c r="F9" s="34">
        <v>78</v>
      </c>
      <c r="G9" s="34">
        <v>82</v>
      </c>
      <c r="H9" s="34">
        <v>180</v>
      </c>
      <c r="I9" s="34"/>
      <c r="J9" s="35">
        <f t="shared" si="0"/>
        <v>340</v>
      </c>
    </row>
    <row r="10" spans="1:10" ht="18">
      <c r="A10" s="31">
        <v>6</v>
      </c>
      <c r="B10" s="32">
        <v>8</v>
      </c>
      <c r="C10" s="32" t="s">
        <v>25</v>
      </c>
      <c r="D10" s="32" t="s">
        <v>38</v>
      </c>
      <c r="E10" s="33" t="s">
        <v>22</v>
      </c>
      <c r="F10" s="34">
        <v>63</v>
      </c>
      <c r="G10" s="34">
        <v>62</v>
      </c>
      <c r="H10" s="34">
        <v>180</v>
      </c>
      <c r="I10" s="34"/>
      <c r="J10" s="35">
        <f t="shared" si="0"/>
        <v>305</v>
      </c>
    </row>
    <row r="11" spans="1:10" ht="18">
      <c r="A11" s="31">
        <v>7</v>
      </c>
      <c r="B11" s="32">
        <v>10</v>
      </c>
      <c r="C11" s="32" t="s">
        <v>10</v>
      </c>
      <c r="D11" s="32" t="s">
        <v>36</v>
      </c>
      <c r="E11" s="33" t="s">
        <v>4</v>
      </c>
      <c r="F11" s="34">
        <v>151</v>
      </c>
      <c r="G11" s="34">
        <v>138</v>
      </c>
      <c r="H11" s="34" t="s">
        <v>72</v>
      </c>
      <c r="I11" s="34"/>
      <c r="J11" s="35">
        <f t="shared" si="0"/>
        <v>289</v>
      </c>
    </row>
    <row r="12" spans="1:10" ht="18">
      <c r="A12" s="31">
        <v>8</v>
      </c>
      <c r="B12" s="32">
        <v>13</v>
      </c>
      <c r="C12" s="32" t="s">
        <v>47</v>
      </c>
      <c r="D12" s="32" t="s">
        <v>52</v>
      </c>
      <c r="E12" s="11" t="s">
        <v>40</v>
      </c>
      <c r="F12" s="34">
        <v>80</v>
      </c>
      <c r="G12" s="34">
        <v>0</v>
      </c>
      <c r="H12" s="34">
        <v>180</v>
      </c>
      <c r="I12" s="34"/>
      <c r="J12" s="35">
        <f t="shared" si="0"/>
        <v>260</v>
      </c>
    </row>
    <row r="13" spans="1:10" ht="18">
      <c r="A13" s="31">
        <v>9</v>
      </c>
      <c r="B13" s="32">
        <v>6</v>
      </c>
      <c r="C13" s="32">
        <v>1788</v>
      </c>
      <c r="D13" s="32" t="s">
        <v>39</v>
      </c>
      <c r="E13" s="33" t="s">
        <v>30</v>
      </c>
      <c r="F13" s="34">
        <v>40</v>
      </c>
      <c r="G13" s="34">
        <v>91</v>
      </c>
      <c r="H13" s="34">
        <v>39</v>
      </c>
      <c r="I13" s="34"/>
      <c r="J13" s="35">
        <f t="shared" si="0"/>
        <v>170</v>
      </c>
    </row>
    <row r="14" spans="1:10" ht="18">
      <c r="A14" s="31">
        <v>10</v>
      </c>
      <c r="B14" s="32">
        <v>14</v>
      </c>
      <c r="C14" s="32">
        <v>2525</v>
      </c>
      <c r="D14" s="32" t="s">
        <v>74</v>
      </c>
      <c r="E14" s="33" t="s">
        <v>60</v>
      </c>
      <c r="F14" s="34">
        <v>106</v>
      </c>
      <c r="G14" s="34">
        <v>0</v>
      </c>
      <c r="H14" s="34">
        <v>0</v>
      </c>
      <c r="I14" s="34"/>
      <c r="J14" s="35">
        <f t="shared" si="0"/>
        <v>106</v>
      </c>
    </row>
    <row r="15" spans="1:10" ht="18">
      <c r="A15" s="31">
        <v>11</v>
      </c>
      <c r="B15" s="32">
        <v>12</v>
      </c>
      <c r="C15" s="32" t="s">
        <v>12</v>
      </c>
      <c r="D15" s="32" t="s">
        <v>36</v>
      </c>
      <c r="E15" s="33" t="s">
        <v>6</v>
      </c>
      <c r="F15" s="34">
        <v>44</v>
      </c>
      <c r="G15" s="34">
        <v>0</v>
      </c>
      <c r="H15" s="34">
        <v>0</v>
      </c>
      <c r="I15" s="34"/>
      <c r="J15" s="35">
        <f t="shared" si="0"/>
        <v>44</v>
      </c>
    </row>
    <row r="16" spans="1:10" ht="18">
      <c r="A16" s="31">
        <v>12</v>
      </c>
      <c r="B16" s="32">
        <v>9</v>
      </c>
      <c r="C16" s="32" t="s">
        <v>59</v>
      </c>
      <c r="D16" s="32" t="s">
        <v>36</v>
      </c>
      <c r="E16" s="33" t="s">
        <v>49</v>
      </c>
      <c r="F16" s="34">
        <v>0</v>
      </c>
      <c r="G16" s="34" t="s">
        <v>72</v>
      </c>
      <c r="H16" s="34" t="s">
        <v>72</v>
      </c>
      <c r="I16" s="34"/>
      <c r="J16" s="35">
        <f t="shared" si="0"/>
        <v>0</v>
      </c>
    </row>
    <row r="17" spans="1:10" ht="18">
      <c r="A17" s="31">
        <v>12</v>
      </c>
      <c r="B17" s="66">
        <v>15</v>
      </c>
      <c r="C17" s="66">
        <v>2289</v>
      </c>
      <c r="D17" s="66" t="s">
        <v>74</v>
      </c>
      <c r="E17" s="69" t="s">
        <v>69</v>
      </c>
      <c r="F17" s="63">
        <v>0</v>
      </c>
      <c r="G17" s="63" t="s">
        <v>72</v>
      </c>
      <c r="H17" s="63" t="s">
        <v>72</v>
      </c>
      <c r="I17" s="63"/>
      <c r="J17" s="77">
        <f t="shared" si="0"/>
        <v>0</v>
      </c>
    </row>
    <row r="18" spans="1:10" ht="18.75" thickBot="1">
      <c r="A18" s="31">
        <v>12</v>
      </c>
      <c r="B18" s="37">
        <v>16</v>
      </c>
      <c r="C18" s="37">
        <v>1804</v>
      </c>
      <c r="D18" s="37" t="s">
        <v>74</v>
      </c>
      <c r="E18" s="39" t="s">
        <v>51</v>
      </c>
      <c r="F18" s="38">
        <v>0</v>
      </c>
      <c r="G18" s="38" t="s">
        <v>72</v>
      </c>
      <c r="H18" s="38" t="s">
        <v>72</v>
      </c>
      <c r="I18" s="38"/>
      <c r="J18" s="40">
        <f t="shared" si="0"/>
        <v>0</v>
      </c>
    </row>
    <row r="19" spans="1:10" ht="20.25">
      <c r="A19" s="1"/>
      <c r="B19" s="4"/>
      <c r="C19" s="4"/>
      <c r="D19" s="4"/>
      <c r="E19" s="4"/>
      <c r="F19" s="1"/>
      <c r="J19" s="1"/>
    </row>
  </sheetData>
  <sheetProtection/>
  <printOptions/>
  <pageMargins left="0.75" right="0.75" top="1" bottom="1" header="0" footer="0"/>
  <pageSetup horizontalDpi="600" verticalDpi="600" orientation="landscape" paperSize="9" scale="89" r:id="rId1"/>
  <headerFooter alignWithMargins="0">
    <oddFooter>&amp;LContest director:_____________&amp;CRange S.O.:___________________&amp;RFAI jury 1.________________
2.________________
3.________________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0" zoomScaleSheetLayoutView="110" workbookViewId="0" topLeftCell="A1">
      <selection activeCell="A3" sqref="A3:J3"/>
    </sheetView>
  </sheetViews>
  <sheetFormatPr defaultColWidth="9.140625" defaultRowHeight="12.75"/>
  <cols>
    <col min="1" max="1" width="9.7109375" style="2" customWidth="1"/>
    <col min="2" max="2" width="6.8515625" style="2" customWidth="1"/>
    <col min="3" max="3" width="16.421875" style="67" customWidth="1"/>
    <col min="4" max="4" width="11.140625" style="67" customWidth="1"/>
    <col min="5" max="5" width="30.421875" style="2" customWidth="1"/>
    <col min="6" max="6" width="11.7109375" style="2" customWidth="1"/>
    <col min="7" max="7" width="14.140625" style="2" customWidth="1"/>
    <col min="8" max="8" width="13.140625" style="2" customWidth="1"/>
    <col min="9" max="9" width="9.140625" style="2" customWidth="1"/>
    <col min="10" max="10" width="11.57421875" style="2" customWidth="1"/>
    <col min="11" max="16384" width="9.140625" style="2" customWidth="1"/>
  </cols>
  <sheetData>
    <row r="1" ht="20.25">
      <c r="A1" s="1" t="s">
        <v>73</v>
      </c>
    </row>
    <row r="2" spans="1:6" ht="21" thickBot="1">
      <c r="A2" s="85" t="s">
        <v>83</v>
      </c>
      <c r="E2" s="2" t="s">
        <v>15</v>
      </c>
      <c r="F2" s="27"/>
    </row>
    <row r="3" spans="1:10" ht="21" thickBot="1">
      <c r="A3" s="28" t="s">
        <v>75</v>
      </c>
      <c r="B3" s="29" t="s">
        <v>1</v>
      </c>
      <c r="C3" s="29" t="s">
        <v>76</v>
      </c>
      <c r="D3" s="86" t="s">
        <v>77</v>
      </c>
      <c r="E3" s="29" t="s">
        <v>78</v>
      </c>
      <c r="F3" s="29" t="s">
        <v>79</v>
      </c>
      <c r="G3" s="29" t="s">
        <v>80</v>
      </c>
      <c r="H3" s="29" t="s">
        <v>81</v>
      </c>
      <c r="I3" s="29" t="s">
        <v>0</v>
      </c>
      <c r="J3" s="87" t="s">
        <v>82</v>
      </c>
    </row>
    <row r="4" spans="1:10" ht="18">
      <c r="A4" s="20">
        <v>1</v>
      </c>
      <c r="B4" s="60">
        <v>5</v>
      </c>
      <c r="C4" s="61" t="s">
        <v>46</v>
      </c>
      <c r="D4" s="21" t="s">
        <v>48</v>
      </c>
      <c r="E4" s="23" t="s">
        <v>45</v>
      </c>
      <c r="F4" s="24">
        <v>150</v>
      </c>
      <c r="G4" s="52">
        <v>180</v>
      </c>
      <c r="H4" s="24">
        <v>180</v>
      </c>
      <c r="I4" s="13"/>
      <c r="J4" s="41">
        <f aca="true" t="shared" si="0" ref="J4:J30">SUM(F4,G4,H4,I4)</f>
        <v>510</v>
      </c>
    </row>
    <row r="5" spans="1:10" ht="18">
      <c r="A5" s="14">
        <v>2</v>
      </c>
      <c r="B5" s="46">
        <v>3</v>
      </c>
      <c r="C5" s="54" t="s">
        <v>42</v>
      </c>
      <c r="D5" s="32" t="s">
        <v>38</v>
      </c>
      <c r="E5" s="11" t="s">
        <v>41</v>
      </c>
      <c r="F5" s="34">
        <v>180</v>
      </c>
      <c r="G5" s="15">
        <v>170</v>
      </c>
      <c r="H5" s="15">
        <v>132</v>
      </c>
      <c r="I5" s="3"/>
      <c r="J5" s="42">
        <f t="shared" si="0"/>
        <v>482</v>
      </c>
    </row>
    <row r="6" spans="1:10" ht="18">
      <c r="A6" s="14">
        <v>3</v>
      </c>
      <c r="B6" s="48">
        <v>2</v>
      </c>
      <c r="C6" s="16" t="s">
        <v>13</v>
      </c>
      <c r="D6" s="16" t="s">
        <v>37</v>
      </c>
      <c r="E6" s="11" t="s">
        <v>7</v>
      </c>
      <c r="F6" s="15">
        <v>114</v>
      </c>
      <c r="G6" s="34">
        <v>180</v>
      </c>
      <c r="H6" s="15">
        <v>180</v>
      </c>
      <c r="I6" s="15"/>
      <c r="J6" s="42">
        <f t="shared" si="0"/>
        <v>474</v>
      </c>
    </row>
    <row r="7" spans="1:10" ht="18">
      <c r="A7" s="14">
        <v>4</v>
      </c>
      <c r="B7" s="48">
        <v>7</v>
      </c>
      <c r="C7" s="16" t="s">
        <v>24</v>
      </c>
      <c r="D7" s="16" t="s">
        <v>38</v>
      </c>
      <c r="E7" s="11" t="s">
        <v>27</v>
      </c>
      <c r="F7" s="15">
        <v>170</v>
      </c>
      <c r="G7" s="34">
        <v>180</v>
      </c>
      <c r="H7" s="15">
        <v>82</v>
      </c>
      <c r="I7" s="15"/>
      <c r="J7" s="42">
        <f t="shared" si="0"/>
        <v>432</v>
      </c>
    </row>
    <row r="8" spans="1:10" ht="18">
      <c r="A8" s="14">
        <v>5</v>
      </c>
      <c r="B8" s="48">
        <v>8</v>
      </c>
      <c r="C8" s="16" t="s">
        <v>25</v>
      </c>
      <c r="D8" s="16" t="s">
        <v>38</v>
      </c>
      <c r="E8" s="11" t="s">
        <v>22</v>
      </c>
      <c r="F8" s="15">
        <v>108</v>
      </c>
      <c r="G8" s="34">
        <v>180</v>
      </c>
      <c r="H8" s="15">
        <v>78</v>
      </c>
      <c r="I8" s="15"/>
      <c r="J8" s="42">
        <f t="shared" si="0"/>
        <v>366</v>
      </c>
    </row>
    <row r="9" spans="1:10" ht="18">
      <c r="A9" s="14">
        <v>6</v>
      </c>
      <c r="B9" s="48">
        <v>23</v>
      </c>
      <c r="C9" s="15" t="s">
        <v>23</v>
      </c>
      <c r="D9" s="15" t="s">
        <v>36</v>
      </c>
      <c r="E9" s="12" t="s">
        <v>19</v>
      </c>
      <c r="F9" s="15">
        <v>0</v>
      </c>
      <c r="G9" s="15">
        <v>180</v>
      </c>
      <c r="H9" s="15">
        <v>180</v>
      </c>
      <c r="I9" s="15"/>
      <c r="J9" s="42">
        <f t="shared" si="0"/>
        <v>360</v>
      </c>
    </row>
    <row r="10" spans="1:10" ht="18">
      <c r="A10" s="14">
        <v>7</v>
      </c>
      <c r="B10" s="48">
        <v>1</v>
      </c>
      <c r="C10" s="15" t="s">
        <v>9</v>
      </c>
      <c r="D10" s="15" t="s">
        <v>36</v>
      </c>
      <c r="E10" s="12" t="s">
        <v>3</v>
      </c>
      <c r="F10" s="15">
        <v>90</v>
      </c>
      <c r="G10" s="15">
        <v>84</v>
      </c>
      <c r="H10" s="15">
        <v>180</v>
      </c>
      <c r="I10" s="15"/>
      <c r="J10" s="42">
        <f t="shared" si="0"/>
        <v>354</v>
      </c>
    </row>
    <row r="11" spans="1:10" ht="18">
      <c r="A11" s="14">
        <v>8</v>
      </c>
      <c r="B11" s="48">
        <v>29</v>
      </c>
      <c r="C11" s="16" t="s">
        <v>21</v>
      </c>
      <c r="D11" s="16" t="s">
        <v>36</v>
      </c>
      <c r="E11" s="11" t="s">
        <v>20</v>
      </c>
      <c r="F11" s="15">
        <v>142</v>
      </c>
      <c r="G11" s="34">
        <v>78</v>
      </c>
      <c r="H11" s="15">
        <v>90</v>
      </c>
      <c r="I11" s="15"/>
      <c r="J11" s="42">
        <f t="shared" si="0"/>
        <v>310</v>
      </c>
    </row>
    <row r="12" spans="1:10" ht="18">
      <c r="A12" s="14">
        <v>9</v>
      </c>
      <c r="B12" s="48">
        <v>30</v>
      </c>
      <c r="C12" s="16">
        <v>1795</v>
      </c>
      <c r="D12" s="16" t="s">
        <v>39</v>
      </c>
      <c r="E12" s="11" t="s">
        <v>31</v>
      </c>
      <c r="F12" s="15">
        <v>159</v>
      </c>
      <c r="G12" s="34">
        <v>70</v>
      </c>
      <c r="H12" s="15">
        <v>78</v>
      </c>
      <c r="I12" s="15"/>
      <c r="J12" s="42">
        <f t="shared" si="0"/>
        <v>307</v>
      </c>
    </row>
    <row r="13" spans="1:10" ht="18">
      <c r="A13" s="14">
        <v>10</v>
      </c>
      <c r="B13" s="46">
        <v>15</v>
      </c>
      <c r="C13" s="56">
        <v>2289</v>
      </c>
      <c r="D13" s="32" t="s">
        <v>74</v>
      </c>
      <c r="E13" s="51" t="s">
        <v>69</v>
      </c>
      <c r="F13" s="15">
        <v>67</v>
      </c>
      <c r="G13" s="15">
        <v>148</v>
      </c>
      <c r="H13" s="15">
        <v>60</v>
      </c>
      <c r="I13" s="3"/>
      <c r="J13" s="42">
        <f t="shared" si="0"/>
        <v>275</v>
      </c>
    </row>
    <row r="14" spans="1:10" ht="18">
      <c r="A14" s="14">
        <v>11</v>
      </c>
      <c r="B14" s="48">
        <v>20</v>
      </c>
      <c r="C14" s="16" t="s">
        <v>33</v>
      </c>
      <c r="D14" s="16" t="s">
        <v>36</v>
      </c>
      <c r="E14" s="11" t="s">
        <v>32</v>
      </c>
      <c r="F14" s="15">
        <v>70</v>
      </c>
      <c r="G14" s="15">
        <v>100</v>
      </c>
      <c r="H14" s="15">
        <v>92</v>
      </c>
      <c r="I14" s="15"/>
      <c r="J14" s="42">
        <f t="shared" si="0"/>
        <v>262</v>
      </c>
    </row>
    <row r="15" spans="1:10" ht="18">
      <c r="A15" s="14">
        <v>12</v>
      </c>
      <c r="B15" s="48">
        <v>22</v>
      </c>
      <c r="C15" s="15" t="s">
        <v>18</v>
      </c>
      <c r="D15" s="15" t="s">
        <v>36</v>
      </c>
      <c r="E15" s="12" t="s">
        <v>17</v>
      </c>
      <c r="F15" s="15">
        <v>131</v>
      </c>
      <c r="G15" s="34">
        <v>125</v>
      </c>
      <c r="H15" s="15">
        <v>0</v>
      </c>
      <c r="I15" s="15"/>
      <c r="J15" s="42">
        <f t="shared" si="0"/>
        <v>256</v>
      </c>
    </row>
    <row r="16" spans="1:10" ht="18">
      <c r="A16" s="14">
        <v>13</v>
      </c>
      <c r="B16" s="58">
        <v>21</v>
      </c>
      <c r="C16" s="63" t="s">
        <v>63</v>
      </c>
      <c r="D16" s="63" t="s">
        <v>36</v>
      </c>
      <c r="E16" s="64" t="s">
        <v>64</v>
      </c>
      <c r="F16" s="63">
        <v>180</v>
      </c>
      <c r="G16" s="22">
        <v>70</v>
      </c>
      <c r="H16" s="22">
        <v>0</v>
      </c>
      <c r="I16" s="62"/>
      <c r="J16" s="43">
        <f t="shared" si="0"/>
        <v>250</v>
      </c>
    </row>
    <row r="17" spans="1:10" ht="18">
      <c r="A17" s="14">
        <v>14</v>
      </c>
      <c r="B17" s="48">
        <v>12</v>
      </c>
      <c r="C17" s="15" t="s">
        <v>12</v>
      </c>
      <c r="D17" s="15" t="s">
        <v>36</v>
      </c>
      <c r="E17" s="12" t="s">
        <v>6</v>
      </c>
      <c r="F17" s="15">
        <v>93</v>
      </c>
      <c r="G17" s="15">
        <v>73</v>
      </c>
      <c r="H17" s="15">
        <v>84</v>
      </c>
      <c r="I17" s="15"/>
      <c r="J17" s="42">
        <f t="shared" si="0"/>
        <v>250</v>
      </c>
    </row>
    <row r="18" spans="1:10" ht="18">
      <c r="A18" s="14">
        <v>15</v>
      </c>
      <c r="B18" s="65">
        <v>24</v>
      </c>
      <c r="C18" s="63" t="s">
        <v>66</v>
      </c>
      <c r="D18" s="63" t="s">
        <v>36</v>
      </c>
      <c r="E18" s="64" t="s">
        <v>65</v>
      </c>
      <c r="F18" s="22">
        <v>109</v>
      </c>
      <c r="G18" s="63">
        <v>56</v>
      </c>
      <c r="H18" s="22">
        <v>78</v>
      </c>
      <c r="I18" s="62"/>
      <c r="J18" s="43">
        <f t="shared" si="0"/>
        <v>243</v>
      </c>
    </row>
    <row r="19" spans="1:10" ht="18">
      <c r="A19" s="14">
        <v>16</v>
      </c>
      <c r="B19" s="46">
        <v>9</v>
      </c>
      <c r="C19" s="55" t="s">
        <v>50</v>
      </c>
      <c r="D19" s="32" t="s">
        <v>36</v>
      </c>
      <c r="E19" s="11" t="s">
        <v>49</v>
      </c>
      <c r="F19" s="15">
        <v>90</v>
      </c>
      <c r="G19" s="15">
        <v>65</v>
      </c>
      <c r="H19" s="15">
        <v>87</v>
      </c>
      <c r="I19" s="3"/>
      <c r="J19" s="43">
        <f t="shared" si="0"/>
        <v>242</v>
      </c>
    </row>
    <row r="20" spans="1:10" ht="18">
      <c r="A20" s="14">
        <v>17</v>
      </c>
      <c r="B20" s="48">
        <v>11</v>
      </c>
      <c r="C20" s="15" t="s">
        <v>11</v>
      </c>
      <c r="D20" s="15" t="s">
        <v>36</v>
      </c>
      <c r="E20" s="12" t="s">
        <v>5</v>
      </c>
      <c r="F20" s="16">
        <v>77</v>
      </c>
      <c r="G20" s="15">
        <v>95</v>
      </c>
      <c r="H20" s="15">
        <v>54</v>
      </c>
      <c r="I20" s="15"/>
      <c r="J20" s="42">
        <f t="shared" si="0"/>
        <v>226</v>
      </c>
    </row>
    <row r="21" spans="1:10" ht="18">
      <c r="A21" s="14">
        <v>18</v>
      </c>
      <c r="B21" s="46">
        <v>16</v>
      </c>
      <c r="C21" s="56">
        <v>1804</v>
      </c>
      <c r="D21" s="32" t="s">
        <v>74</v>
      </c>
      <c r="E21" s="11" t="s">
        <v>51</v>
      </c>
      <c r="F21" s="15">
        <v>62</v>
      </c>
      <c r="G21" s="15">
        <v>78</v>
      </c>
      <c r="H21" s="15">
        <v>83</v>
      </c>
      <c r="I21" s="3"/>
      <c r="J21" s="42">
        <f t="shared" si="0"/>
        <v>223</v>
      </c>
    </row>
    <row r="22" spans="1:10" ht="18">
      <c r="A22" s="14">
        <v>19</v>
      </c>
      <c r="B22" s="48">
        <v>13</v>
      </c>
      <c r="C22" s="15">
        <v>108203</v>
      </c>
      <c r="D22" s="34" t="s">
        <v>61</v>
      </c>
      <c r="E22" s="36" t="s">
        <v>40</v>
      </c>
      <c r="F22" s="15">
        <v>80</v>
      </c>
      <c r="G22" s="15">
        <v>57</v>
      </c>
      <c r="H22" s="15">
        <v>76</v>
      </c>
      <c r="I22" s="3"/>
      <c r="J22" s="42">
        <f t="shared" si="0"/>
        <v>213</v>
      </c>
    </row>
    <row r="23" spans="1:10" ht="18">
      <c r="A23" s="14">
        <v>20</v>
      </c>
      <c r="B23" s="48">
        <v>19</v>
      </c>
      <c r="C23" s="15">
        <v>1789</v>
      </c>
      <c r="D23" s="15" t="s">
        <v>39</v>
      </c>
      <c r="E23" s="11" t="s">
        <v>29</v>
      </c>
      <c r="F23" s="15">
        <v>84</v>
      </c>
      <c r="G23" s="15">
        <v>57</v>
      </c>
      <c r="H23" s="15">
        <v>67</v>
      </c>
      <c r="I23" s="15"/>
      <c r="J23" s="42">
        <f t="shared" si="0"/>
        <v>208</v>
      </c>
    </row>
    <row r="24" spans="1:10" ht="18">
      <c r="A24" s="14">
        <v>21</v>
      </c>
      <c r="B24" s="48">
        <v>18</v>
      </c>
      <c r="C24" s="15">
        <v>1786</v>
      </c>
      <c r="D24" s="34" t="s">
        <v>39</v>
      </c>
      <c r="E24" s="36" t="s">
        <v>62</v>
      </c>
      <c r="F24" s="15">
        <v>84</v>
      </c>
      <c r="G24" s="15">
        <v>63</v>
      </c>
      <c r="H24" s="15">
        <v>41</v>
      </c>
      <c r="I24" s="3"/>
      <c r="J24" s="42">
        <f t="shared" si="0"/>
        <v>188</v>
      </c>
    </row>
    <row r="25" spans="1:10" ht="18">
      <c r="A25" s="14">
        <v>22</v>
      </c>
      <c r="B25" s="48">
        <v>6</v>
      </c>
      <c r="C25" s="15">
        <v>1788</v>
      </c>
      <c r="D25" s="15" t="s">
        <v>39</v>
      </c>
      <c r="E25" s="11" t="s">
        <v>30</v>
      </c>
      <c r="F25" s="15">
        <v>52</v>
      </c>
      <c r="G25" s="15">
        <v>58</v>
      </c>
      <c r="H25" s="15">
        <v>70</v>
      </c>
      <c r="I25" s="15"/>
      <c r="J25" s="42">
        <f t="shared" si="0"/>
        <v>180</v>
      </c>
    </row>
    <row r="26" spans="1:10" ht="18">
      <c r="A26" s="14">
        <v>23</v>
      </c>
      <c r="B26" s="46">
        <v>14</v>
      </c>
      <c r="C26" s="56">
        <v>2525</v>
      </c>
      <c r="D26" s="32" t="s">
        <v>74</v>
      </c>
      <c r="E26" s="59" t="s">
        <v>60</v>
      </c>
      <c r="F26" s="15">
        <v>62</v>
      </c>
      <c r="G26" s="15">
        <v>52</v>
      </c>
      <c r="H26" s="15">
        <v>50</v>
      </c>
      <c r="I26" s="3"/>
      <c r="J26" s="42">
        <f t="shared" si="0"/>
        <v>164</v>
      </c>
    </row>
    <row r="27" spans="1:10" ht="18">
      <c r="A27" s="14">
        <v>24</v>
      </c>
      <c r="B27" s="46">
        <v>26</v>
      </c>
      <c r="C27" s="34" t="s">
        <v>67</v>
      </c>
      <c r="D27" s="34" t="s">
        <v>36</v>
      </c>
      <c r="E27" s="36" t="s">
        <v>68</v>
      </c>
      <c r="F27" s="15">
        <v>158</v>
      </c>
      <c r="G27" s="34">
        <v>0</v>
      </c>
      <c r="H27" s="15">
        <v>0</v>
      </c>
      <c r="I27" s="3"/>
      <c r="J27" s="42">
        <f t="shared" si="0"/>
        <v>158</v>
      </c>
    </row>
    <row r="28" spans="1:10" ht="18">
      <c r="A28" s="14">
        <v>25</v>
      </c>
      <c r="B28" s="48">
        <v>25</v>
      </c>
      <c r="C28" s="15" t="s">
        <v>14</v>
      </c>
      <c r="D28" s="15" t="s">
        <v>36</v>
      </c>
      <c r="E28" s="12" t="s">
        <v>8</v>
      </c>
      <c r="F28" s="15">
        <v>80</v>
      </c>
      <c r="G28" s="15">
        <v>67</v>
      </c>
      <c r="H28" s="15">
        <v>0</v>
      </c>
      <c r="I28" s="15"/>
      <c r="J28" s="42">
        <f t="shared" si="0"/>
        <v>147</v>
      </c>
    </row>
    <row r="29" spans="1:10" ht="18">
      <c r="A29" s="14">
        <v>26</v>
      </c>
      <c r="B29" s="48">
        <v>17</v>
      </c>
      <c r="C29" s="15">
        <v>1791</v>
      </c>
      <c r="D29" s="15" t="s">
        <v>39</v>
      </c>
      <c r="E29" s="11" t="s">
        <v>28</v>
      </c>
      <c r="F29" s="15">
        <v>0</v>
      </c>
      <c r="G29" s="15">
        <v>65</v>
      </c>
      <c r="H29" s="15">
        <v>54</v>
      </c>
      <c r="I29" s="15"/>
      <c r="J29" s="42">
        <f t="shared" si="0"/>
        <v>119</v>
      </c>
    </row>
    <row r="30" spans="1:10" ht="18.75" thickBot="1">
      <c r="A30" s="84">
        <v>27</v>
      </c>
      <c r="B30" s="49">
        <v>4</v>
      </c>
      <c r="C30" s="78" t="s">
        <v>44</v>
      </c>
      <c r="D30" s="37" t="s">
        <v>38</v>
      </c>
      <c r="E30" s="45" t="s">
        <v>43</v>
      </c>
      <c r="F30" s="19">
        <v>106</v>
      </c>
      <c r="G30" s="19" t="s">
        <v>72</v>
      </c>
      <c r="H30" s="19" t="s">
        <v>72</v>
      </c>
      <c r="I30" s="9"/>
      <c r="J30" s="44">
        <f t="shared" si="0"/>
        <v>106</v>
      </c>
    </row>
  </sheetData>
  <sheetProtection/>
  <printOptions/>
  <pageMargins left="0.75" right="0.75" top="1" bottom="1" header="0" footer="0"/>
  <pageSetup horizontalDpi="600" verticalDpi="600" orientation="landscape" paperSize="9" scale="84" r:id="rId1"/>
  <headerFooter alignWithMargins="0">
    <oddFooter>&amp;LContest director:_____________&amp;CRange S.O.:___________________&amp;RFAI jury 1.________________
2.________________
3.________________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2" sqref="A2"/>
    </sheetView>
  </sheetViews>
  <sheetFormatPr defaultColWidth="9.140625" defaultRowHeight="12.75"/>
  <cols>
    <col min="3" max="4" width="15.140625" style="0" customWidth="1"/>
    <col min="5" max="5" width="27.7109375" style="0" customWidth="1"/>
    <col min="6" max="6" width="12.00390625" style="0" customWidth="1"/>
    <col min="7" max="7" width="11.00390625" style="0" customWidth="1"/>
    <col min="8" max="8" width="11.140625" style="0" customWidth="1"/>
    <col min="10" max="10" width="10.8515625" style="0" customWidth="1"/>
  </cols>
  <sheetData>
    <row r="1" spans="1:5" ht="20.25">
      <c r="A1" s="1" t="s">
        <v>73</v>
      </c>
      <c r="B1" s="1"/>
      <c r="C1" s="1"/>
      <c r="D1" s="1"/>
      <c r="E1" s="1"/>
    </row>
    <row r="2" spans="1:6" ht="20.25">
      <c r="A2" s="85" t="s">
        <v>83</v>
      </c>
      <c r="B2" s="1"/>
      <c r="C2" s="1"/>
      <c r="D2" s="1"/>
      <c r="E2" s="1" t="s">
        <v>16</v>
      </c>
      <c r="F2" s="27"/>
    </row>
    <row r="3" ht="13.5" thickBot="1"/>
    <row r="4" spans="1:10" ht="21" thickBot="1">
      <c r="A4" s="28" t="s">
        <v>75</v>
      </c>
      <c r="B4" s="29" t="s">
        <v>1</v>
      </c>
      <c r="C4" s="29" t="s">
        <v>76</v>
      </c>
      <c r="D4" s="86" t="s">
        <v>77</v>
      </c>
      <c r="E4" s="29" t="s">
        <v>78</v>
      </c>
      <c r="F4" s="29" t="s">
        <v>79</v>
      </c>
      <c r="G4" s="29" t="s">
        <v>80</v>
      </c>
      <c r="H4" s="29" t="s">
        <v>81</v>
      </c>
      <c r="I4" s="29" t="s">
        <v>0</v>
      </c>
      <c r="J4" s="87" t="s">
        <v>82</v>
      </c>
    </row>
    <row r="5" spans="1:10" ht="18">
      <c r="A5" s="72">
        <v>1</v>
      </c>
      <c r="B5" s="47">
        <v>15</v>
      </c>
      <c r="C5" s="79">
        <v>2289</v>
      </c>
      <c r="D5" s="50" t="s">
        <v>74</v>
      </c>
      <c r="E5" s="51" t="s">
        <v>69</v>
      </c>
      <c r="F5" s="50">
        <v>81</v>
      </c>
      <c r="G5" s="30">
        <v>170</v>
      </c>
      <c r="H5" s="30">
        <v>180</v>
      </c>
      <c r="I5" s="68"/>
      <c r="J5" s="6">
        <f aca="true" t="shared" si="0" ref="J5:J16">SUM(F5,G5,H5)</f>
        <v>431</v>
      </c>
    </row>
    <row r="6" spans="1:10" ht="18">
      <c r="A6" s="73">
        <v>2</v>
      </c>
      <c r="B6" s="46">
        <v>4</v>
      </c>
      <c r="C6" s="55" t="s">
        <v>44</v>
      </c>
      <c r="D6" s="32" t="s">
        <v>38</v>
      </c>
      <c r="E6" s="11" t="s">
        <v>43</v>
      </c>
      <c r="F6" s="32">
        <v>96</v>
      </c>
      <c r="G6" s="34">
        <v>180</v>
      </c>
      <c r="H6" s="34">
        <v>139</v>
      </c>
      <c r="I6" s="57"/>
      <c r="J6" s="8">
        <f t="shared" si="0"/>
        <v>415</v>
      </c>
    </row>
    <row r="7" spans="1:10" ht="18">
      <c r="A7" s="73">
        <v>3</v>
      </c>
      <c r="B7" s="48">
        <v>2</v>
      </c>
      <c r="C7" s="16" t="s">
        <v>13</v>
      </c>
      <c r="D7" s="16" t="s">
        <v>37</v>
      </c>
      <c r="E7" s="18" t="s">
        <v>7</v>
      </c>
      <c r="F7" s="15">
        <v>180</v>
      </c>
      <c r="G7" s="34">
        <v>180</v>
      </c>
      <c r="H7" s="34" t="s">
        <v>72</v>
      </c>
      <c r="I7" s="3"/>
      <c r="J7" s="8">
        <f t="shared" si="0"/>
        <v>360</v>
      </c>
    </row>
    <row r="8" spans="1:10" ht="18">
      <c r="A8" s="73">
        <v>4</v>
      </c>
      <c r="B8" s="48">
        <v>12</v>
      </c>
      <c r="C8" s="15" t="s">
        <v>12</v>
      </c>
      <c r="D8" s="15" t="s">
        <v>36</v>
      </c>
      <c r="E8" s="3" t="s">
        <v>6</v>
      </c>
      <c r="F8" s="15">
        <v>82</v>
      </c>
      <c r="G8" s="34">
        <v>120</v>
      </c>
      <c r="H8" s="34">
        <v>104</v>
      </c>
      <c r="I8" s="3"/>
      <c r="J8" s="8">
        <f t="shared" si="0"/>
        <v>306</v>
      </c>
    </row>
    <row r="9" spans="1:10" ht="18">
      <c r="A9" s="73">
        <v>5</v>
      </c>
      <c r="B9" s="46">
        <v>16</v>
      </c>
      <c r="C9" s="56">
        <v>1804</v>
      </c>
      <c r="D9" s="32" t="s">
        <v>74</v>
      </c>
      <c r="E9" s="11" t="s">
        <v>51</v>
      </c>
      <c r="F9" s="32">
        <v>103</v>
      </c>
      <c r="G9" s="34">
        <v>91</v>
      </c>
      <c r="H9" s="34">
        <v>90</v>
      </c>
      <c r="I9" s="57"/>
      <c r="J9" s="8">
        <f t="shared" si="0"/>
        <v>284</v>
      </c>
    </row>
    <row r="10" spans="1:10" ht="18">
      <c r="A10" s="73">
        <v>6</v>
      </c>
      <c r="B10" s="46">
        <v>3</v>
      </c>
      <c r="C10" s="54" t="s">
        <v>42</v>
      </c>
      <c r="D10" s="32" t="s">
        <v>38</v>
      </c>
      <c r="E10" s="11" t="s">
        <v>41</v>
      </c>
      <c r="F10" s="32">
        <v>180</v>
      </c>
      <c r="G10" s="34">
        <v>57</v>
      </c>
      <c r="H10" s="34">
        <v>0</v>
      </c>
      <c r="I10" s="57"/>
      <c r="J10" s="71">
        <f t="shared" si="0"/>
        <v>237</v>
      </c>
    </row>
    <row r="11" spans="1:10" ht="18">
      <c r="A11" s="73">
        <v>7</v>
      </c>
      <c r="B11" s="48">
        <v>19</v>
      </c>
      <c r="C11" s="15">
        <v>1789</v>
      </c>
      <c r="D11" s="15" t="s">
        <v>39</v>
      </c>
      <c r="E11" s="59" t="s">
        <v>29</v>
      </c>
      <c r="F11" s="34">
        <v>83</v>
      </c>
      <c r="G11" s="34">
        <v>0</v>
      </c>
      <c r="H11" s="34">
        <v>111</v>
      </c>
      <c r="I11" s="57"/>
      <c r="J11" s="8">
        <f t="shared" si="0"/>
        <v>194</v>
      </c>
    </row>
    <row r="12" spans="1:10" ht="18">
      <c r="A12" s="73">
        <v>8</v>
      </c>
      <c r="B12" s="46">
        <v>5</v>
      </c>
      <c r="C12" s="55" t="s">
        <v>46</v>
      </c>
      <c r="D12" s="16" t="s">
        <v>48</v>
      </c>
      <c r="E12" s="11" t="s">
        <v>45</v>
      </c>
      <c r="F12" s="32">
        <v>180</v>
      </c>
      <c r="G12" s="34">
        <v>0</v>
      </c>
      <c r="H12" s="34">
        <v>0</v>
      </c>
      <c r="I12" s="57"/>
      <c r="J12" s="71">
        <f t="shared" si="0"/>
        <v>180</v>
      </c>
    </row>
    <row r="13" spans="1:10" ht="18">
      <c r="A13" s="73">
        <v>9</v>
      </c>
      <c r="B13" s="48">
        <v>6</v>
      </c>
      <c r="C13" s="15">
        <v>1788</v>
      </c>
      <c r="D13" s="15" t="s">
        <v>39</v>
      </c>
      <c r="E13" s="11" t="s">
        <v>30</v>
      </c>
      <c r="F13" s="32" t="s">
        <v>72</v>
      </c>
      <c r="G13" s="34">
        <v>0</v>
      </c>
      <c r="H13" s="34">
        <v>45</v>
      </c>
      <c r="I13" s="57"/>
      <c r="J13" s="71">
        <f t="shared" si="0"/>
        <v>45</v>
      </c>
    </row>
    <row r="14" spans="1:10" ht="18">
      <c r="A14" s="73">
        <v>10</v>
      </c>
      <c r="B14" s="48">
        <v>17</v>
      </c>
      <c r="C14" s="15">
        <v>1791</v>
      </c>
      <c r="D14" s="15" t="s">
        <v>39</v>
      </c>
      <c r="E14" s="11" t="s">
        <v>28</v>
      </c>
      <c r="F14" s="34">
        <v>0</v>
      </c>
      <c r="G14" s="34" t="s">
        <v>72</v>
      </c>
      <c r="H14" s="34" t="s">
        <v>72</v>
      </c>
      <c r="I14" s="57"/>
      <c r="J14" s="8">
        <f t="shared" si="0"/>
        <v>0</v>
      </c>
    </row>
    <row r="15" spans="1:10" ht="18">
      <c r="A15" s="73">
        <v>10</v>
      </c>
      <c r="B15" s="48">
        <v>18</v>
      </c>
      <c r="C15" s="15">
        <v>1786</v>
      </c>
      <c r="D15" s="34" t="s">
        <v>39</v>
      </c>
      <c r="E15" s="36" t="s">
        <v>62</v>
      </c>
      <c r="F15" s="34">
        <v>0</v>
      </c>
      <c r="G15" s="34" t="s">
        <v>72</v>
      </c>
      <c r="H15" s="34" t="s">
        <v>72</v>
      </c>
      <c r="I15" s="57"/>
      <c r="J15" s="8">
        <f t="shared" si="0"/>
        <v>0</v>
      </c>
    </row>
    <row r="16" spans="1:10" ht="18.75" thickBot="1">
      <c r="A16" s="74">
        <v>10</v>
      </c>
      <c r="B16" s="75">
        <v>13</v>
      </c>
      <c r="C16" s="19">
        <v>108203</v>
      </c>
      <c r="D16" s="38" t="s">
        <v>61</v>
      </c>
      <c r="E16" s="80" t="s">
        <v>40</v>
      </c>
      <c r="F16" s="37">
        <v>0</v>
      </c>
      <c r="G16" s="38" t="s">
        <v>72</v>
      </c>
      <c r="H16" s="38" t="s">
        <v>72</v>
      </c>
      <c r="I16" s="76"/>
      <c r="J16" s="10">
        <f t="shared" si="0"/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  <headerFooter alignWithMargins="0">
    <oddFooter>&amp;LContest director:_____________&amp;CRange S.O.:___________________&amp;RFAI jury 1.________________
2.________________
3.________________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20" workbookViewId="0" topLeftCell="A1">
      <selection activeCell="A2" sqref="A2"/>
    </sheetView>
  </sheetViews>
  <sheetFormatPr defaultColWidth="9.140625" defaultRowHeight="12.75"/>
  <cols>
    <col min="3" max="4" width="15.140625" style="0" customWidth="1"/>
    <col min="5" max="5" width="27.7109375" style="0" customWidth="1"/>
    <col min="6" max="6" width="12.00390625" style="0" customWidth="1"/>
    <col min="7" max="7" width="11.00390625" style="0" customWidth="1"/>
    <col min="8" max="8" width="11.140625" style="0" customWidth="1"/>
    <col min="9" max="9" width="12.28125" style="0" customWidth="1"/>
    <col min="10" max="10" width="10.8515625" style="0" customWidth="1"/>
  </cols>
  <sheetData>
    <row r="1" spans="1:5" ht="20.25">
      <c r="A1" s="1" t="s">
        <v>73</v>
      </c>
      <c r="B1" s="1"/>
      <c r="C1" s="1"/>
      <c r="D1" s="1"/>
      <c r="E1" s="1"/>
    </row>
    <row r="2" spans="1:5" ht="20.25">
      <c r="A2" s="85" t="s">
        <v>83</v>
      </c>
      <c r="B2" s="1"/>
      <c r="C2" s="1"/>
      <c r="D2" s="1"/>
      <c r="E2" s="1" t="s">
        <v>26</v>
      </c>
    </row>
    <row r="3" ht="13.5" thickBot="1"/>
    <row r="4" spans="1:10" ht="21" thickBot="1">
      <c r="A4" s="28" t="s">
        <v>75</v>
      </c>
      <c r="B4" s="29" t="s">
        <v>1</v>
      </c>
      <c r="C4" s="29" t="s">
        <v>76</v>
      </c>
      <c r="D4" s="86" t="s">
        <v>77</v>
      </c>
      <c r="E4" s="29" t="s">
        <v>78</v>
      </c>
      <c r="F4" s="29" t="s">
        <v>79</v>
      </c>
      <c r="G4" s="29" t="s">
        <v>80</v>
      </c>
      <c r="H4" s="29" t="s">
        <v>81</v>
      </c>
      <c r="I4" s="29" t="s">
        <v>0</v>
      </c>
      <c r="J4" s="87" t="s">
        <v>82</v>
      </c>
    </row>
    <row r="5" spans="1:10" ht="18">
      <c r="A5" s="81">
        <v>1</v>
      </c>
      <c r="B5" s="70">
        <v>28</v>
      </c>
      <c r="C5" s="17" t="s">
        <v>35</v>
      </c>
      <c r="D5" s="17" t="s">
        <v>36</v>
      </c>
      <c r="E5" s="18" t="s">
        <v>34</v>
      </c>
      <c r="F5" s="82">
        <v>1000</v>
      </c>
      <c r="G5" s="82">
        <v>1000</v>
      </c>
      <c r="H5" s="82">
        <f>(356/449)*1000</f>
        <v>792.8730512249443</v>
      </c>
      <c r="I5" s="82">
        <v>1000</v>
      </c>
      <c r="J5" s="83">
        <f>SUM(F5:I5)</f>
        <v>3792.8730512249444</v>
      </c>
    </row>
    <row r="6" spans="1:10" ht="18">
      <c r="A6" s="7">
        <v>2</v>
      </c>
      <c r="B6" s="48">
        <v>1</v>
      </c>
      <c r="C6" s="15" t="s">
        <v>9</v>
      </c>
      <c r="D6" s="15" t="s">
        <v>36</v>
      </c>
      <c r="E6" s="12" t="s">
        <v>3</v>
      </c>
      <c r="F6" s="25">
        <f>(370/428)*1000</f>
        <v>864.4859813084113</v>
      </c>
      <c r="G6" s="25">
        <f>(440/455)*1000</f>
        <v>967.032967032967</v>
      </c>
      <c r="H6" s="25">
        <f>(448/449)*1000</f>
        <v>997.7728285077951</v>
      </c>
      <c r="I6" s="25">
        <f>(430/447)*1000</f>
        <v>961.9686800894855</v>
      </c>
      <c r="J6" s="26">
        <f>SUM(F6:I6)</f>
        <v>3791.260456938659</v>
      </c>
    </row>
    <row r="7" spans="1:10" ht="18">
      <c r="A7" s="7">
        <v>3</v>
      </c>
      <c r="B7" s="46">
        <v>4</v>
      </c>
      <c r="C7" s="55" t="s">
        <v>44</v>
      </c>
      <c r="D7" s="32" t="s">
        <v>38</v>
      </c>
      <c r="E7" s="11" t="s">
        <v>43</v>
      </c>
      <c r="F7" s="25">
        <f>(385/428)*1000</f>
        <v>899.5327102803739</v>
      </c>
      <c r="G7" s="25">
        <f>(283/455)*1000</f>
        <v>621.978021978022</v>
      </c>
      <c r="H7" s="25">
        <f>(360/449)*1000</f>
        <v>801.7817371937639</v>
      </c>
      <c r="I7" s="82">
        <f>(352/447)*1000</f>
        <v>787.4720357941835</v>
      </c>
      <c r="J7" s="26">
        <f>SUM(F7:I7)</f>
        <v>3110.764505246343</v>
      </c>
    </row>
    <row r="8" spans="1:10" ht="18">
      <c r="A8" s="7">
        <v>4</v>
      </c>
      <c r="B8" s="46">
        <v>27</v>
      </c>
      <c r="C8" s="34" t="s">
        <v>71</v>
      </c>
      <c r="D8" s="34" t="s">
        <v>36</v>
      </c>
      <c r="E8" s="36" t="s">
        <v>70</v>
      </c>
      <c r="F8" s="25" t="s">
        <v>72</v>
      </c>
      <c r="G8" s="15" t="s">
        <v>72</v>
      </c>
      <c r="H8" s="25">
        <v>1000</v>
      </c>
      <c r="I8" s="25">
        <v>0</v>
      </c>
      <c r="J8" s="26">
        <f>SUM(F8:I8)</f>
        <v>1000</v>
      </c>
    </row>
  </sheetData>
  <sheetProtection/>
  <printOptions/>
  <pageMargins left="0.75" right="0.75" top="1" bottom="1" header="0" footer="0"/>
  <pageSetup horizontalDpi="600" verticalDpi="600" orientation="landscape" paperSize="9" scale="99" r:id="rId1"/>
  <headerFooter alignWithMargins="0">
    <oddFooter>&amp;LContest director:_____________&amp;CRange S.O.:___________________&amp;RFAI jury 1.________________
2.________________
3.________________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bjenko</dc:creator>
  <cp:keywords/>
  <dc:description/>
  <cp:lastModifiedBy>Leszek</cp:lastModifiedBy>
  <cp:lastPrinted>2011-07-05T16:32:51Z</cp:lastPrinted>
  <dcterms:created xsi:type="dcterms:W3CDTF">2009-06-20T06:58:21Z</dcterms:created>
  <dcterms:modified xsi:type="dcterms:W3CDTF">2011-07-05T20:34:32Z</dcterms:modified>
  <cp:category/>
  <cp:version/>
  <cp:contentType/>
  <cp:contentStatus/>
</cp:coreProperties>
</file>