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480" windowHeight="5955" tabRatio="752" activeTab="0"/>
  </bookViews>
  <sheets>
    <sheet name="Seznam" sheetId="1" r:id="rId1"/>
    <sheet name="S3ANWC" sheetId="2" r:id="rId2"/>
    <sheet name="S4A " sheetId="3" r:id="rId3"/>
    <sheet name="S6A" sheetId="4" r:id="rId4"/>
    <sheet name="S9A" sheetId="5" r:id="rId5"/>
    <sheet name="S8E Groups" sheetId="6" r:id="rId6"/>
    <sheet name="S8E-P" sheetId="7" r:id="rId7"/>
  </sheets>
  <definedNames>
    <definedName name="_xlnm.Print_Area" localSheetId="1">'S3ANWC'!$A$1:$J$48</definedName>
    <definedName name="_xlnm.Print_Area" localSheetId="2">'S4A '!$A$1:$H$45</definedName>
    <definedName name="_xlnm.Print_Area" localSheetId="3">'S6A'!$A$1:$H$56</definedName>
    <definedName name="_xlnm.Print_Area" localSheetId="5">'S8E Groups'!$A$1:$AA$32</definedName>
    <definedName name="_xlnm.Print_Area" localSheetId="6">'S8E-P'!$A$1:$AJ$31</definedName>
    <definedName name="_xlnm.Print_Area" localSheetId="4">'S9A'!$A$1:$H$39</definedName>
    <definedName name="s3a_celkem">'S3ANWC'!$J$8:$J$41</definedName>
    <definedName name="s4_celkem">'S4A '!$H$8:$H$40</definedName>
    <definedName name="s6a_celkem">'S6A'!$H$8:$H$51</definedName>
    <definedName name="s8ep_celkem">#REF!</definedName>
    <definedName name="s9a_celkem">'S9A'!$H$8:$H$34</definedName>
  </definedNames>
  <calcPr fullCalcOnLoad="1"/>
</workbook>
</file>

<file path=xl/sharedStrings.xml><?xml version="1.0" encoding="utf-8"?>
<sst xmlns="http://schemas.openxmlformats.org/spreadsheetml/2006/main" count="1208" uniqueCount="323">
  <si>
    <t>Number</t>
  </si>
  <si>
    <t>Name</t>
  </si>
  <si>
    <t>Country</t>
  </si>
  <si>
    <t>Licence</t>
  </si>
  <si>
    <t>Club</t>
  </si>
  <si>
    <t>Total</t>
  </si>
  <si>
    <t>Klub</t>
  </si>
  <si>
    <t>I</t>
  </si>
  <si>
    <t>II</t>
  </si>
  <si>
    <t>III</t>
  </si>
  <si>
    <t>SENIORS</t>
  </si>
  <si>
    <t>Points</t>
  </si>
  <si>
    <t>Body</t>
  </si>
  <si>
    <t>S4A</t>
  </si>
  <si>
    <t>S6A</t>
  </si>
  <si>
    <t>S9A</t>
  </si>
  <si>
    <t>Chanel</t>
  </si>
  <si>
    <t>CAS</t>
  </si>
  <si>
    <t>VZDIALENOST</t>
  </si>
  <si>
    <r>
      <t>FLIGHT 3</t>
    </r>
    <r>
      <rPr>
        <b/>
        <sz val="16"/>
        <rFont val="Arial Narrow"/>
        <family val="2"/>
      </rPr>
      <t xml:space="preserve"> KOLO</t>
    </r>
  </si>
  <si>
    <t>Poř.</t>
  </si>
  <si>
    <t>St.číslo</t>
  </si>
  <si>
    <t>Jméno</t>
  </si>
  <si>
    <t>Stát</t>
  </si>
  <si>
    <t>Celkem</t>
  </si>
  <si>
    <r>
      <t>CATEGORY</t>
    </r>
    <r>
      <rPr>
        <b/>
        <sz val="12"/>
        <rFont val="Arial Narrow"/>
        <family val="2"/>
      </rPr>
      <t xml:space="preserve"> / KATEGORIE</t>
    </r>
  </si>
  <si>
    <r>
      <t>PLACE</t>
    </r>
    <r>
      <rPr>
        <b/>
        <sz val="12"/>
        <rFont val="Arial Narrow"/>
        <family val="2"/>
      </rPr>
      <t xml:space="preserve"> / MÍSTO</t>
    </r>
  </si>
  <si>
    <r>
      <t>DATE</t>
    </r>
    <r>
      <rPr>
        <b/>
        <sz val="12"/>
        <rFont val="Arial Narrow"/>
        <family val="2"/>
      </rPr>
      <t xml:space="preserve"> / DATUM</t>
    </r>
  </si>
  <si>
    <t>Kanál</t>
  </si>
  <si>
    <r>
      <t>GROUP 1 / 1</t>
    </r>
    <r>
      <rPr>
        <b/>
        <sz val="12"/>
        <rFont val="Arial Narrow"/>
        <family val="2"/>
      </rPr>
      <t>. SKUPINA</t>
    </r>
  </si>
  <si>
    <r>
      <t>GROUP 2 / 2</t>
    </r>
    <r>
      <rPr>
        <b/>
        <sz val="12"/>
        <rFont val="Arial Narrow"/>
        <family val="2"/>
      </rPr>
      <t>. SKUPINA</t>
    </r>
  </si>
  <si>
    <r>
      <t>GROUP 3 / 3</t>
    </r>
    <r>
      <rPr>
        <b/>
        <sz val="12"/>
        <rFont val="Arial Narrow"/>
        <family val="2"/>
      </rPr>
      <t>. SKUPINA</t>
    </r>
  </si>
  <si>
    <r>
      <t xml:space="preserve">Round </t>
    </r>
    <r>
      <rPr>
        <b/>
        <sz val="11"/>
        <rFont val="Arial Narrow"/>
        <family val="2"/>
      </rPr>
      <t>/ Kolo</t>
    </r>
  </si>
  <si>
    <r>
      <t>PLACE</t>
    </r>
    <r>
      <rPr>
        <b/>
        <sz val="11"/>
        <rFont val="Arial Narrow"/>
        <family val="2"/>
      </rPr>
      <t xml:space="preserve"> / MÍSTO</t>
    </r>
  </si>
  <si>
    <r>
      <t>DATE</t>
    </r>
    <r>
      <rPr>
        <b/>
        <sz val="11"/>
        <rFont val="Arial Narrow"/>
        <family val="2"/>
      </rPr>
      <t xml:space="preserve"> / DATUM</t>
    </r>
  </si>
  <si>
    <r>
      <t>RESULTS</t>
    </r>
    <r>
      <rPr>
        <b/>
        <sz val="16"/>
        <rFont val="Arial Narrow"/>
        <family val="2"/>
      </rPr>
      <t xml:space="preserve"> / VÝSLEDKOVÁ LISTINA</t>
    </r>
  </si>
  <si>
    <t>License</t>
  </si>
  <si>
    <r>
      <t>CATEGORY</t>
    </r>
    <r>
      <rPr>
        <b/>
        <sz val="11"/>
        <rFont val="Arial Narrow"/>
        <family val="2"/>
      </rPr>
      <t xml:space="preserve"> / KATEGORIE</t>
    </r>
  </si>
  <si>
    <t>Poř.č.</t>
  </si>
  <si>
    <t>S8E/P</t>
  </si>
  <si>
    <t xml:space="preserve">S4A </t>
  </si>
  <si>
    <t xml:space="preserve">S6A </t>
  </si>
  <si>
    <t xml:space="preserve">S9A </t>
  </si>
  <si>
    <r>
      <t xml:space="preserve">CATEGORY / </t>
    </r>
    <r>
      <rPr>
        <b/>
        <sz val="13"/>
        <rFont val="Arial Narrow"/>
        <family val="2"/>
      </rPr>
      <t>KATEGORIE</t>
    </r>
  </si>
  <si>
    <r>
      <t>PLACE</t>
    </r>
    <r>
      <rPr>
        <b/>
        <sz val="14"/>
        <rFont val="Arial Narrow"/>
        <family val="2"/>
      </rPr>
      <t xml:space="preserve"> / MÍSTO</t>
    </r>
  </si>
  <si>
    <r>
      <t>DATE</t>
    </r>
    <r>
      <rPr>
        <b/>
        <sz val="14"/>
        <rFont val="Arial Narrow"/>
        <family val="2"/>
      </rPr>
      <t xml:space="preserve"> / DATUM</t>
    </r>
  </si>
  <si>
    <t>CZE</t>
  </si>
  <si>
    <t>SVK</t>
  </si>
  <si>
    <t>3.</t>
  </si>
  <si>
    <t>4.</t>
  </si>
  <si>
    <t>5.</t>
  </si>
  <si>
    <t>6.</t>
  </si>
  <si>
    <t>7.</t>
  </si>
  <si>
    <t>8.</t>
  </si>
  <si>
    <t>9.</t>
  </si>
  <si>
    <t>POL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</si>
  <si>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</si>
  <si>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</si>
  <si>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</si>
  <si>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</si>
  <si>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</si>
  <si>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</si>
  <si>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</si>
  <si>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</si>
  <si>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</si>
  <si>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</si>
  <si>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</si>
  <si>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</si>
  <si>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</si>
  <si>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1.</t>
  </si>
  <si>
    <t>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</si>
  <si>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</si>
  <si>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</si>
  <si>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</si>
  <si>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</si>
  <si>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</si>
  <si>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</si>
  <si>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</si>
  <si>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</si>
  <si>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</si>
  <si>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</si>
  <si>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</si>
  <si>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</si>
  <si>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</si>
  <si>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</si>
  <si>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</si>
  <si>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</si>
  <si>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</si>
  <si>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</si>
  <si>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Contest Director:</t>
  </si>
  <si>
    <r>
      <t>RESULTS</t>
    </r>
    <r>
      <rPr>
        <b/>
        <sz val="20"/>
        <rFont val="Arial Narrow"/>
        <family val="2"/>
      </rPr>
      <t xml:space="preserve"> / VÝSLEDKOVÁ LISTINA</t>
    </r>
  </si>
  <si>
    <t xml:space="preserve"> Jury:</t>
  </si>
  <si>
    <t>President</t>
  </si>
  <si>
    <t>Lubomír Jurek</t>
  </si>
  <si>
    <t>Petr Roszak</t>
  </si>
  <si>
    <t>Jan Maixner</t>
  </si>
  <si>
    <t>ENTRY  FORM / SEZNAM  ÚČASTNÍKŮ</t>
  </si>
  <si>
    <t>Milíkov</t>
  </si>
  <si>
    <t>Kasprzycki Tadeusz</t>
  </si>
  <si>
    <t>S3A</t>
  </si>
  <si>
    <t>21. -22. September 2013</t>
  </si>
  <si>
    <t>Tessin  Olza  Cup  Český Těšín  2013</t>
  </si>
  <si>
    <t>Tessin Olza  Cup 2013 Český Těšín</t>
  </si>
  <si>
    <t>22. September 2013</t>
  </si>
  <si>
    <t>22. September</t>
  </si>
  <si>
    <t xml:space="preserve">S8E/p </t>
  </si>
  <si>
    <t>Rank</t>
  </si>
  <si>
    <t>Safety Ranker Oficer:</t>
  </si>
  <si>
    <t>RCSO Č.Těšín</t>
  </si>
  <si>
    <t>A</t>
  </si>
  <si>
    <t>"</t>
  </si>
  <si>
    <t>Pastuszek  David  J</t>
  </si>
  <si>
    <t>Buba  Jan         J</t>
  </si>
  <si>
    <t>Molin  Grzegorz   J</t>
  </si>
  <si>
    <t>Utíkal  Jakub     J</t>
  </si>
  <si>
    <t>RMK Šenov</t>
  </si>
  <si>
    <t>Kaleta  Denis      J</t>
  </si>
  <si>
    <t>Poloček  Dominik    J</t>
  </si>
  <si>
    <t>MK Severka</t>
  </si>
  <si>
    <t>S3A NWC</t>
  </si>
  <si>
    <t>RMK Krupka</t>
  </si>
  <si>
    <t>Věra Pavková</t>
  </si>
  <si>
    <t>RMK Dalovice</t>
  </si>
  <si>
    <t>GKMLiK Rybnik</t>
  </si>
  <si>
    <t>CZ E</t>
  </si>
  <si>
    <t>MTSR"Sowiniec"</t>
  </si>
  <si>
    <t>RMK Lipt.Mikuláš.</t>
  </si>
  <si>
    <t>MK Bardejov</t>
  </si>
  <si>
    <t>65(63,80)</t>
  </si>
  <si>
    <t>Konečná  Karin        J</t>
  </si>
  <si>
    <t>Konečný  Tomáš     J</t>
  </si>
  <si>
    <t>Štirba  Petr                 J</t>
  </si>
  <si>
    <t>Kaleta  Adam             J</t>
  </si>
  <si>
    <t xml:space="preserve">Mendrok  Marian      J </t>
  </si>
  <si>
    <t>Roszak  Andrzej       J</t>
  </si>
  <si>
    <t>Harazin  František    J</t>
  </si>
  <si>
    <t>Drahoš  Alex              J</t>
  </si>
  <si>
    <t>Tržilová  Viktorie       J</t>
  </si>
  <si>
    <t>Vaníková  Katka        J</t>
  </si>
  <si>
    <t>Daňková  Katka         J</t>
  </si>
  <si>
    <t>Chára  Richard           J</t>
  </si>
  <si>
    <t>Chára  Jan                  J</t>
  </si>
  <si>
    <t>Podaný  Tomáš         J</t>
  </si>
  <si>
    <t xml:space="preserve">Chmelík  Jan              J  </t>
  </si>
  <si>
    <t>Theimer  Jiří               J</t>
  </si>
  <si>
    <t>Krůta  Václav              J</t>
  </si>
  <si>
    <t>CZ E 437-49</t>
  </si>
  <si>
    <t>Start.čís.</t>
  </si>
  <si>
    <t>Włodarczak  Mikołaj  J</t>
  </si>
  <si>
    <t>KKM Košice</t>
  </si>
  <si>
    <t>KUCHARZYK  Jan</t>
  </si>
  <si>
    <t>CHALUPA  Jaromír</t>
  </si>
  <si>
    <t>ŠEBESTA  Jan</t>
  </si>
  <si>
    <t>DUBINA  Petr</t>
  </si>
  <si>
    <t>PAVKA  Bedřich</t>
  </si>
  <si>
    <t>BRONÝ  Pavel</t>
  </si>
  <si>
    <t>KOLÁŘ  Zdeněk</t>
  </si>
  <si>
    <t>KOZLOV  Alexandr</t>
  </si>
  <si>
    <t>MUSIL  Josef</t>
  </si>
  <si>
    <t>CHMELÍK  Jaroslav</t>
  </si>
  <si>
    <t>KRÁMEK  Zbyněk</t>
  </si>
  <si>
    <t>WOWRY  Edward</t>
  </si>
  <si>
    <t>PRZYBYTEK  Krzysztof</t>
  </si>
  <si>
    <t>NIEBIELSKI  Mateusz</t>
  </si>
  <si>
    <t>FILAS  Michał</t>
  </si>
  <si>
    <t>SZWED  Artur</t>
  </si>
  <si>
    <t>ŠVEC  Vladimír</t>
  </si>
  <si>
    <t>HRICINDA  Michal</t>
  </si>
  <si>
    <t>PAVLJUK  Vasil</t>
  </si>
  <si>
    <t>NĚMCOVÁ  Janette</t>
  </si>
  <si>
    <t>NĚMEC  Radek</t>
  </si>
  <si>
    <t>VEČEŘA  Boleslav</t>
  </si>
  <si>
    <t>SZABÓ  Mikuláš</t>
  </si>
  <si>
    <t>DANKO  Pavol</t>
  </si>
  <si>
    <t>RAČKO  Štefan</t>
  </si>
  <si>
    <t xml:space="preserve">Němcová  Barbora    J  </t>
  </si>
  <si>
    <t>Danko  Matej              J</t>
  </si>
  <si>
    <t>Hlaváč  Petr                 J</t>
  </si>
  <si>
    <t>ČEREPJUK  Jan</t>
  </si>
  <si>
    <t>KIČURA  Rastislav</t>
  </si>
  <si>
    <t>SALUMAE Kris</t>
  </si>
  <si>
    <t>POLUKAINEN Arvi</t>
  </si>
  <si>
    <t>EST</t>
  </si>
  <si>
    <t>Kotkasulg</t>
  </si>
  <si>
    <t>S5-5.385</t>
  </si>
  <si>
    <t>SLO</t>
  </si>
  <si>
    <t>Umístění</t>
  </si>
  <si>
    <t>ŽGAJNER Mitja</t>
  </si>
  <si>
    <t>Přistání</t>
  </si>
  <si>
    <t>Landing</t>
  </si>
  <si>
    <t>Flight</t>
  </si>
  <si>
    <t>Subpoints</t>
  </si>
  <si>
    <t>Let</t>
  </si>
  <si>
    <t>Mezibody</t>
  </si>
  <si>
    <t>Součet</t>
  </si>
  <si>
    <t>Order</t>
  </si>
  <si>
    <t>Pořadí</t>
  </si>
  <si>
    <t>TRŽILOVÁ  Viktorie       J</t>
  </si>
  <si>
    <t>VANÍKOVÁ  Katka        J</t>
  </si>
  <si>
    <t xml:space="preserve">CHMELÍK  Jan              J  </t>
  </si>
  <si>
    <t>1. kolo</t>
  </si>
  <si>
    <t>2. kolo</t>
  </si>
  <si>
    <t>3. kolo</t>
  </si>
  <si>
    <t>Finále</t>
  </si>
  <si>
    <r>
      <t>FLIGHT 2</t>
    </r>
    <r>
      <rPr>
        <b/>
        <sz val="20"/>
        <rFont val="Arial Narrow"/>
        <family val="2"/>
      </rPr>
      <t xml:space="preserve"> KOLO</t>
    </r>
  </si>
  <si>
    <r>
      <t>FLIGHT 1</t>
    </r>
    <r>
      <rPr>
        <b/>
        <sz val="20"/>
        <rFont val="Arial Narrow"/>
        <family val="2"/>
      </rPr>
      <t xml:space="preserve"> KOLO</t>
    </r>
  </si>
  <si>
    <t xml:space="preserve">CHMELÍK  Jan                J  </t>
  </si>
  <si>
    <t>VANÍKOVÁ  Katka          J</t>
  </si>
  <si>
    <t>1 Round</t>
  </si>
  <si>
    <t>2 Round</t>
  </si>
  <si>
    <t>3 Round</t>
  </si>
  <si>
    <t>Final</t>
  </si>
  <si>
    <t>35-5.367</t>
  </si>
  <si>
    <t>DQ</t>
  </si>
  <si>
    <t>366/354</t>
  </si>
  <si>
    <t>361/359</t>
  </si>
  <si>
    <t>-</t>
  </si>
  <si>
    <t>362/358</t>
  </si>
  <si>
    <t>364/356</t>
  </si>
  <si>
    <t>20. - 21.</t>
  </si>
  <si>
    <t>31. - 33.</t>
  </si>
  <si>
    <r>
      <t>RESULTS</t>
    </r>
    <r>
      <rPr>
        <b/>
        <sz val="20"/>
        <rFont val="Calibri"/>
        <family val="2"/>
      </rPr>
      <t xml:space="preserve"> / VÝSLEDKOVÁ LISTINA</t>
    </r>
  </si>
  <si>
    <r>
      <t>CATEGORY</t>
    </r>
    <r>
      <rPr>
        <b/>
        <sz val="11"/>
        <rFont val="Calibri"/>
        <family val="2"/>
      </rPr>
      <t xml:space="preserve"> / KATEGORIE</t>
    </r>
  </si>
  <si>
    <r>
      <t>PLACE</t>
    </r>
    <r>
      <rPr>
        <b/>
        <sz val="11"/>
        <rFont val="Calibri"/>
        <family val="2"/>
      </rPr>
      <t xml:space="preserve"> / MÍSTO</t>
    </r>
  </si>
  <si>
    <r>
      <t>DATE</t>
    </r>
    <r>
      <rPr>
        <b/>
        <sz val="11"/>
        <rFont val="Calibri"/>
        <family val="2"/>
      </rPr>
      <t xml:space="preserve"> / DATUM</t>
    </r>
  </si>
  <si>
    <r>
      <t xml:space="preserve">Round </t>
    </r>
    <r>
      <rPr>
        <b/>
        <sz val="11"/>
        <rFont val="Calibri"/>
        <family val="2"/>
      </rPr>
      <t>/ Kolo</t>
    </r>
  </si>
  <si>
    <r>
      <t xml:space="preserve">Chalupa  </t>
    </r>
    <r>
      <rPr>
        <sz val="11"/>
        <rFont val="Calibri"/>
        <family val="2"/>
      </rPr>
      <t>Jaromír</t>
    </r>
  </si>
  <si>
    <r>
      <t xml:space="preserve">Przybytek  </t>
    </r>
    <r>
      <rPr>
        <sz val="11"/>
        <rFont val="Calibri"/>
        <family val="2"/>
      </rPr>
      <t>Krzysztof</t>
    </r>
  </si>
  <si>
    <r>
      <t xml:space="preserve">Krůta  </t>
    </r>
    <r>
      <rPr>
        <sz val="11"/>
        <rFont val="Calibri"/>
        <family val="2"/>
      </rPr>
      <t>Václav              J</t>
    </r>
  </si>
  <si>
    <r>
      <t xml:space="preserve">Kolář  </t>
    </r>
    <r>
      <rPr>
        <sz val="11"/>
        <rFont val="Calibri"/>
        <family val="2"/>
      </rPr>
      <t>Zdeněk</t>
    </r>
  </si>
  <si>
    <r>
      <t xml:space="preserve">Broný </t>
    </r>
    <r>
      <rPr>
        <sz val="11"/>
        <rFont val="Calibri"/>
        <family val="2"/>
      </rPr>
      <t xml:space="preserve"> Pavel</t>
    </r>
  </si>
  <si>
    <r>
      <t xml:space="preserve">Musil  </t>
    </r>
    <r>
      <rPr>
        <sz val="11"/>
        <rFont val="Calibri"/>
        <family val="2"/>
      </rPr>
      <t>Josef</t>
    </r>
  </si>
  <si>
    <r>
      <t xml:space="preserve">Theimer  </t>
    </r>
    <r>
      <rPr>
        <sz val="11"/>
        <rFont val="Calibri"/>
        <family val="2"/>
      </rPr>
      <t>Jiří               J</t>
    </r>
  </si>
  <si>
    <r>
      <t xml:space="preserve">Niebielski  </t>
    </r>
    <r>
      <rPr>
        <sz val="11"/>
        <rFont val="Calibri"/>
        <family val="2"/>
      </rPr>
      <t>Mateusz</t>
    </r>
  </si>
  <si>
    <r>
      <t xml:space="preserve">Chmelík  </t>
    </r>
    <r>
      <rPr>
        <sz val="11"/>
        <rFont val="Calibri"/>
        <family val="2"/>
      </rPr>
      <t>Jaroslav</t>
    </r>
  </si>
  <si>
    <r>
      <t xml:space="preserve">Šebesta  </t>
    </r>
    <r>
      <rPr>
        <sz val="11"/>
        <rFont val="Calibri"/>
        <family val="2"/>
      </rPr>
      <t>Jan</t>
    </r>
  </si>
  <si>
    <r>
      <t xml:space="preserve">Němec  </t>
    </r>
    <r>
      <rPr>
        <sz val="11"/>
        <rFont val="Calibri"/>
        <family val="2"/>
      </rPr>
      <t>Radek</t>
    </r>
  </si>
  <si>
    <r>
      <t xml:space="preserve">Utíkal  </t>
    </r>
    <r>
      <rPr>
        <sz val="11"/>
        <rFont val="Calibri"/>
        <family val="2"/>
      </rPr>
      <t>Jakub             J</t>
    </r>
  </si>
  <si>
    <r>
      <t xml:space="preserve">Kaleta </t>
    </r>
    <r>
      <rPr>
        <sz val="11"/>
        <rFont val="Calibri"/>
        <family val="2"/>
      </rPr>
      <t xml:space="preserve"> Denis             J</t>
    </r>
  </si>
  <si>
    <r>
      <t xml:space="preserve">Tržilová  </t>
    </r>
    <r>
      <rPr>
        <sz val="11"/>
        <rFont val="Calibri"/>
        <family val="2"/>
      </rPr>
      <t>Viktorie        J</t>
    </r>
  </si>
  <si>
    <r>
      <t xml:space="preserve">Němcová  </t>
    </r>
    <r>
      <rPr>
        <sz val="11"/>
        <rFont val="Calibri"/>
        <family val="2"/>
      </rPr>
      <t>Janette</t>
    </r>
  </si>
  <si>
    <r>
      <t xml:space="preserve">Danko  </t>
    </r>
    <r>
      <rPr>
        <sz val="11"/>
        <rFont val="Calibri"/>
        <family val="2"/>
      </rPr>
      <t>Matej              J</t>
    </r>
  </si>
  <si>
    <r>
      <t xml:space="preserve">Kozlov </t>
    </r>
    <r>
      <rPr>
        <sz val="11"/>
        <rFont val="Calibri"/>
        <family val="2"/>
      </rPr>
      <t xml:space="preserve"> Alexandr</t>
    </r>
  </si>
  <si>
    <r>
      <t xml:space="preserve">Němcová  </t>
    </r>
    <r>
      <rPr>
        <sz val="11"/>
        <rFont val="Calibri"/>
        <family val="2"/>
      </rPr>
      <t>Barbora      J</t>
    </r>
    <r>
      <rPr>
        <b/>
        <sz val="11"/>
        <rFont val="Calibri"/>
        <family val="2"/>
      </rPr>
      <t xml:space="preserve"> </t>
    </r>
  </si>
  <si>
    <r>
      <t xml:space="preserve">Hricinda  </t>
    </r>
    <r>
      <rPr>
        <sz val="11"/>
        <rFont val="Calibri"/>
        <family val="2"/>
      </rPr>
      <t>Michal</t>
    </r>
  </si>
  <si>
    <r>
      <t xml:space="preserve">Kucharzyk  </t>
    </r>
    <r>
      <rPr>
        <sz val="11"/>
        <rFont val="Calibri"/>
        <family val="2"/>
      </rPr>
      <t>Jan</t>
    </r>
  </si>
  <si>
    <r>
      <t xml:space="preserve">Pastuszek  </t>
    </r>
    <r>
      <rPr>
        <sz val="11"/>
        <rFont val="Calibri"/>
        <family val="2"/>
      </rPr>
      <t>David       J</t>
    </r>
  </si>
  <si>
    <r>
      <t xml:space="preserve">Kičura  </t>
    </r>
    <r>
      <rPr>
        <sz val="11"/>
        <rFont val="Calibri"/>
        <family val="2"/>
      </rPr>
      <t xml:space="preserve">Rastislav       </t>
    </r>
  </si>
  <si>
    <r>
      <t xml:space="preserve">Buba  </t>
    </r>
    <r>
      <rPr>
        <sz val="11"/>
        <rFont val="Calibri"/>
        <family val="2"/>
      </rPr>
      <t>Jan                 J</t>
    </r>
  </si>
  <si>
    <r>
      <t xml:space="preserve">Filas  </t>
    </r>
    <r>
      <rPr>
        <sz val="11"/>
        <rFont val="Calibri"/>
        <family val="2"/>
      </rPr>
      <t>Michał</t>
    </r>
  </si>
  <si>
    <r>
      <t>Pukšič</t>
    </r>
    <r>
      <rPr>
        <sz val="11"/>
        <rFont val="Calibri"/>
        <family val="2"/>
      </rPr>
      <t xml:space="preserve"> Žiga</t>
    </r>
  </si>
  <si>
    <r>
      <t xml:space="preserve">Pavljuk  </t>
    </r>
    <r>
      <rPr>
        <sz val="11"/>
        <rFont val="Calibri"/>
        <family val="2"/>
      </rPr>
      <t>Vasil</t>
    </r>
  </si>
  <si>
    <r>
      <t xml:space="preserve">Vaníková </t>
    </r>
    <r>
      <rPr>
        <sz val="11"/>
        <rFont val="Calibri"/>
        <family val="2"/>
      </rPr>
      <t xml:space="preserve"> Katka        J</t>
    </r>
  </si>
  <si>
    <r>
      <t xml:space="preserve">Pastuszek  </t>
    </r>
    <r>
      <rPr>
        <sz val="11"/>
        <rFont val="Calibri"/>
        <family val="2"/>
      </rPr>
      <t>David  J</t>
    </r>
  </si>
  <si>
    <r>
      <t>Salumae</t>
    </r>
    <r>
      <rPr>
        <sz val="11"/>
        <rFont val="Calibri"/>
        <family val="2"/>
      </rPr>
      <t xml:space="preserve">  Kristjan</t>
    </r>
  </si>
  <si>
    <r>
      <t xml:space="preserve">Daňková  </t>
    </r>
    <r>
      <rPr>
        <sz val="11"/>
        <rFont val="Calibri"/>
        <family val="2"/>
      </rPr>
      <t>Katka         J</t>
    </r>
  </si>
  <si>
    <r>
      <t xml:space="preserve">Kaleta  </t>
    </r>
    <r>
      <rPr>
        <sz val="11"/>
        <rFont val="Calibri"/>
        <family val="2"/>
      </rPr>
      <t>Denis      J</t>
    </r>
  </si>
  <si>
    <r>
      <t xml:space="preserve">Vaníková  </t>
    </r>
    <r>
      <rPr>
        <sz val="11"/>
        <rFont val="Calibri"/>
        <family val="2"/>
      </rPr>
      <t>Katka        J</t>
    </r>
  </si>
  <si>
    <r>
      <t xml:space="preserve">Włodarczak  </t>
    </r>
    <r>
      <rPr>
        <sz val="11"/>
        <rFont val="Calibri"/>
        <family val="2"/>
      </rPr>
      <t>Mikołaj  J</t>
    </r>
  </si>
  <si>
    <r>
      <t xml:space="preserve">Harazin  </t>
    </r>
    <r>
      <rPr>
        <sz val="11"/>
        <rFont val="Calibri"/>
        <family val="2"/>
      </rPr>
      <t>František    J</t>
    </r>
  </si>
  <si>
    <r>
      <t xml:space="preserve">Buba </t>
    </r>
    <r>
      <rPr>
        <sz val="11"/>
        <rFont val="Calibri"/>
        <family val="2"/>
      </rPr>
      <t xml:space="preserve"> Jan         J</t>
    </r>
  </si>
  <si>
    <r>
      <t>Polukainen</t>
    </r>
    <r>
      <rPr>
        <sz val="11"/>
        <rFont val="Calibri"/>
        <family val="2"/>
      </rPr>
      <t xml:space="preserve">  Arvi</t>
    </r>
  </si>
  <si>
    <r>
      <t xml:space="preserve">Žiga  </t>
    </r>
    <r>
      <rPr>
        <sz val="11"/>
        <rFont val="Calibri"/>
        <family val="2"/>
      </rPr>
      <t>Pukšič</t>
    </r>
  </si>
  <si>
    <r>
      <t xml:space="preserve">Štirba  </t>
    </r>
    <r>
      <rPr>
        <sz val="11"/>
        <rFont val="Calibri"/>
        <family val="2"/>
      </rPr>
      <t>Piotr                 J</t>
    </r>
  </si>
  <si>
    <r>
      <t xml:space="preserve">Roszak  </t>
    </r>
    <r>
      <rPr>
        <sz val="11"/>
        <rFont val="Calibri"/>
        <family val="2"/>
      </rPr>
      <t>Andrzej       J</t>
    </r>
  </si>
  <si>
    <r>
      <t xml:space="preserve">Utíkal  </t>
    </r>
    <r>
      <rPr>
        <sz val="11"/>
        <rFont val="Calibri"/>
        <family val="2"/>
      </rPr>
      <t>Jakub     J</t>
    </r>
  </si>
  <si>
    <r>
      <t xml:space="preserve">Drahoš  </t>
    </r>
    <r>
      <rPr>
        <sz val="11"/>
        <rFont val="Calibri"/>
        <family val="2"/>
      </rPr>
      <t>Alex              J</t>
    </r>
  </si>
  <si>
    <r>
      <t xml:space="preserve">Danko  </t>
    </r>
    <r>
      <rPr>
        <sz val="11"/>
        <rFont val="Calibri"/>
        <family val="2"/>
      </rPr>
      <t>Matej                J</t>
    </r>
  </si>
  <si>
    <r>
      <t xml:space="preserve">Poloček  </t>
    </r>
    <r>
      <rPr>
        <sz val="11"/>
        <rFont val="Calibri"/>
        <family val="2"/>
      </rPr>
      <t>Dominik    J</t>
    </r>
  </si>
  <si>
    <r>
      <rPr>
        <b/>
        <sz val="11"/>
        <rFont val="Calibri"/>
        <family val="2"/>
      </rPr>
      <t xml:space="preserve">Němcová </t>
    </r>
    <r>
      <rPr>
        <sz val="11"/>
        <rFont val="Calibri"/>
        <family val="2"/>
      </rPr>
      <t>Janette</t>
    </r>
  </si>
  <si>
    <r>
      <t xml:space="preserve">Němcová  </t>
    </r>
    <r>
      <rPr>
        <sz val="11"/>
        <rFont val="Calibri"/>
        <family val="2"/>
      </rPr>
      <t>Barbora    J</t>
    </r>
  </si>
  <si>
    <r>
      <t xml:space="preserve">Kaleta  </t>
    </r>
    <r>
      <rPr>
        <sz val="11"/>
        <rFont val="Calibri"/>
        <family val="2"/>
      </rPr>
      <t>Adam             J</t>
    </r>
  </si>
  <si>
    <r>
      <t xml:space="preserve">Mendrok  </t>
    </r>
    <r>
      <rPr>
        <sz val="11"/>
        <rFont val="Calibri"/>
        <family val="2"/>
      </rPr>
      <t xml:space="preserve">Marian      J </t>
    </r>
  </si>
  <si>
    <r>
      <t xml:space="preserve">Hlaváč  </t>
    </r>
    <r>
      <rPr>
        <sz val="11"/>
        <rFont val="Calibri"/>
        <family val="2"/>
      </rPr>
      <t>Petr                   J</t>
    </r>
  </si>
  <si>
    <r>
      <rPr>
        <b/>
        <sz val="11"/>
        <rFont val="Calibri"/>
        <family val="2"/>
      </rPr>
      <t xml:space="preserve">Švec  </t>
    </r>
    <r>
      <rPr>
        <sz val="11"/>
        <rFont val="Calibri"/>
        <family val="2"/>
      </rPr>
      <t>Vladimír</t>
    </r>
  </si>
  <si>
    <r>
      <t xml:space="preserve">Chára  </t>
    </r>
    <r>
      <rPr>
        <sz val="11"/>
        <rFont val="Calibri"/>
        <family val="2"/>
      </rPr>
      <t>Jan                  J</t>
    </r>
  </si>
  <si>
    <r>
      <t xml:space="preserve">Podaný  </t>
    </r>
    <r>
      <rPr>
        <sz val="11"/>
        <rFont val="Calibri"/>
        <family val="2"/>
      </rPr>
      <t>Tomáš         J</t>
    </r>
  </si>
  <si>
    <r>
      <t xml:space="preserve">Chára  </t>
    </r>
    <r>
      <rPr>
        <sz val="11"/>
        <rFont val="Calibri"/>
        <family val="2"/>
      </rPr>
      <t>Richard           J</t>
    </r>
  </si>
  <si>
    <r>
      <t xml:space="preserve">Kičura  </t>
    </r>
    <r>
      <rPr>
        <sz val="11"/>
        <rFont val="Calibri"/>
        <family val="2"/>
      </rPr>
      <t>Rastislav        S</t>
    </r>
  </si>
  <si>
    <r>
      <t xml:space="preserve">Tržilová  </t>
    </r>
    <r>
      <rPr>
        <sz val="11"/>
        <rFont val="Calibri"/>
        <family val="2"/>
      </rPr>
      <t>Viktorie       J</t>
    </r>
  </si>
  <si>
    <r>
      <t>Tšava</t>
    </r>
    <r>
      <rPr>
        <sz val="11"/>
        <rFont val="Calibri"/>
        <family val="2"/>
      </rPr>
      <t xml:space="preserve">  Jane</t>
    </r>
  </si>
  <si>
    <t>9. - 10.</t>
  </si>
  <si>
    <t>17. - 18.</t>
  </si>
  <si>
    <t>26. - 27.</t>
  </si>
  <si>
    <t>6. - 7.</t>
  </si>
  <si>
    <t>8. - 9.</t>
  </si>
  <si>
    <t>10. - 11.</t>
  </si>
  <si>
    <t>20. - 22.</t>
  </si>
  <si>
    <r>
      <rPr>
        <b/>
        <sz val="11"/>
        <rFont val="Calibri"/>
        <family val="2"/>
      </rPr>
      <t>Němec</t>
    </r>
    <r>
      <rPr>
        <sz val="11"/>
        <rFont val="Calibri"/>
        <family val="2"/>
      </rPr>
      <t xml:space="preserve">  Radek</t>
    </r>
  </si>
  <si>
    <r>
      <rPr>
        <b/>
        <sz val="11"/>
        <rFont val="Calibri"/>
        <family val="2"/>
      </rPr>
      <t>Theimer</t>
    </r>
    <r>
      <rPr>
        <sz val="11"/>
        <rFont val="Calibri"/>
        <family val="2"/>
      </rPr>
      <t xml:space="preserve">  Jiří             J</t>
    </r>
  </si>
  <si>
    <r>
      <rPr>
        <b/>
        <sz val="11"/>
        <rFont val="Calibri"/>
        <family val="2"/>
      </rPr>
      <t>Vaníková</t>
    </r>
    <r>
      <rPr>
        <sz val="11"/>
        <rFont val="Calibri"/>
        <family val="2"/>
      </rPr>
      <t xml:space="preserve">  Katka        J</t>
    </r>
  </si>
  <si>
    <r>
      <rPr>
        <b/>
        <sz val="11"/>
        <rFont val="Calibri"/>
        <family val="2"/>
      </rPr>
      <t>Němcová</t>
    </r>
    <r>
      <rPr>
        <sz val="11"/>
        <rFont val="Calibri"/>
        <family val="2"/>
      </rPr>
      <t xml:space="preserve">  Janette</t>
    </r>
  </si>
  <si>
    <r>
      <t xml:space="preserve">CHMELÍK  </t>
    </r>
    <r>
      <rPr>
        <sz val="11"/>
        <rFont val="Calibri"/>
        <family val="2"/>
      </rPr>
      <t>Jaroslav</t>
    </r>
  </si>
  <si>
    <r>
      <t xml:space="preserve">MUSIL  </t>
    </r>
    <r>
      <rPr>
        <sz val="11"/>
        <rFont val="Calibri"/>
        <family val="2"/>
      </rPr>
      <t>Josef</t>
    </r>
  </si>
  <si>
    <r>
      <t xml:space="preserve">BRONÝ </t>
    </r>
    <r>
      <rPr>
        <sz val="11"/>
        <rFont val="Calibri"/>
        <family val="2"/>
      </rPr>
      <t xml:space="preserve"> Pavel</t>
    </r>
  </si>
  <si>
    <r>
      <t xml:space="preserve">HRICINDA  </t>
    </r>
    <r>
      <rPr>
        <sz val="11"/>
        <rFont val="Calibri"/>
        <family val="2"/>
      </rPr>
      <t>Michal</t>
    </r>
  </si>
  <si>
    <r>
      <t xml:space="preserve">PRZYBYTEK  </t>
    </r>
    <r>
      <rPr>
        <sz val="11"/>
        <rFont val="Calibri"/>
        <family val="2"/>
      </rPr>
      <t>Krzysztof</t>
    </r>
  </si>
  <si>
    <r>
      <t xml:space="preserve">KOLÁŘ  </t>
    </r>
    <r>
      <rPr>
        <sz val="11"/>
        <rFont val="Calibri"/>
        <family val="2"/>
      </rPr>
      <t>Zdeněk</t>
    </r>
  </si>
  <si>
    <r>
      <t xml:space="preserve">FILAS  </t>
    </r>
    <r>
      <rPr>
        <sz val="11"/>
        <rFont val="Calibri"/>
        <family val="2"/>
      </rPr>
      <t>Michał</t>
    </r>
  </si>
  <si>
    <r>
      <t xml:space="preserve">CHALUPA  </t>
    </r>
    <r>
      <rPr>
        <sz val="11"/>
        <rFont val="Calibri"/>
        <family val="2"/>
      </rPr>
      <t>Jaromír</t>
    </r>
  </si>
  <si>
    <r>
      <rPr>
        <b/>
        <sz val="11"/>
        <rFont val="Calibri"/>
        <family val="2"/>
      </rPr>
      <t xml:space="preserve">ŠVEC  </t>
    </r>
    <r>
      <rPr>
        <sz val="11"/>
        <rFont val="Calibri"/>
        <family val="2"/>
      </rPr>
      <t>Vladimír</t>
    </r>
  </si>
  <si>
    <r>
      <t xml:space="preserve">KUCHARZYK  </t>
    </r>
    <r>
      <rPr>
        <sz val="11"/>
        <rFont val="Calibri"/>
        <family val="2"/>
      </rPr>
      <t>Jan</t>
    </r>
  </si>
  <si>
    <r>
      <t>POLUKAINEN</t>
    </r>
    <r>
      <rPr>
        <sz val="11"/>
        <rFont val="Calibri"/>
        <family val="2"/>
      </rPr>
      <t xml:space="preserve"> Arvi</t>
    </r>
  </si>
  <si>
    <r>
      <t xml:space="preserve">KOZLOV </t>
    </r>
    <r>
      <rPr>
        <sz val="11"/>
        <rFont val="Calibri"/>
        <family val="2"/>
      </rPr>
      <t xml:space="preserve"> Alexandr</t>
    </r>
  </si>
  <si>
    <r>
      <t xml:space="preserve">Danko </t>
    </r>
    <r>
      <rPr>
        <sz val="11"/>
        <rFont val="Calibri"/>
        <family val="2"/>
      </rPr>
      <t xml:space="preserve"> Matej               J</t>
    </r>
  </si>
  <si>
    <r>
      <t xml:space="preserve">Hlaváč  </t>
    </r>
    <r>
      <rPr>
        <sz val="11"/>
        <rFont val="Calibri"/>
        <family val="2"/>
      </rPr>
      <t>Petr                  J</t>
    </r>
  </si>
  <si>
    <r>
      <t xml:space="preserve">Kičura  </t>
    </r>
    <r>
      <rPr>
        <sz val="11"/>
        <rFont val="Calibri"/>
        <family val="2"/>
      </rPr>
      <t>Rastislav          S</t>
    </r>
  </si>
  <si>
    <r>
      <t xml:space="preserve">Buba  </t>
    </r>
    <r>
      <rPr>
        <sz val="11"/>
        <rFont val="Calibri"/>
        <family val="2"/>
      </rPr>
      <t>Jan         J</t>
    </r>
  </si>
  <si>
    <r>
      <t xml:space="preserve">NIEBIELSKI  </t>
    </r>
    <r>
      <rPr>
        <sz val="11"/>
        <rFont val="Calibri"/>
        <family val="2"/>
      </rPr>
      <t>Mateusz</t>
    </r>
  </si>
  <si>
    <r>
      <t xml:space="preserve">ŠEBESTA  </t>
    </r>
    <r>
      <rPr>
        <sz val="11"/>
        <rFont val="Calibri"/>
        <family val="2"/>
      </rPr>
      <t>Jan</t>
    </r>
  </si>
  <si>
    <r>
      <t>Broný</t>
    </r>
    <r>
      <rPr>
        <sz val="11"/>
        <rFont val="Calibri"/>
        <family val="2"/>
      </rPr>
      <t xml:space="preserve"> Pavel</t>
    </r>
  </si>
  <si>
    <r>
      <t>Polukainen</t>
    </r>
    <r>
      <rPr>
        <sz val="11"/>
        <rFont val="Calibri"/>
        <family val="2"/>
      </rPr>
      <t xml:space="preserve"> Arvi</t>
    </r>
  </si>
  <si>
    <r>
      <t xml:space="preserve">Štirba  </t>
    </r>
    <r>
      <rPr>
        <sz val="11"/>
        <rFont val="Calibri"/>
        <family val="2"/>
      </rPr>
      <t>Petr                 J</t>
    </r>
  </si>
  <si>
    <r>
      <t xml:space="preserve">Hlaváč  </t>
    </r>
    <r>
      <rPr>
        <sz val="11"/>
        <rFont val="Calibri"/>
        <family val="2"/>
      </rPr>
      <t>Petr                 J</t>
    </r>
  </si>
  <si>
    <r>
      <t>Salumae</t>
    </r>
    <r>
      <rPr>
        <sz val="11"/>
        <rFont val="Calibri"/>
        <family val="2"/>
      </rPr>
      <t xml:space="preserve"> Kris</t>
    </r>
  </si>
  <si>
    <r>
      <t>Tšava</t>
    </r>
    <r>
      <rPr>
        <sz val="11"/>
        <rFont val="Calibri"/>
        <family val="2"/>
      </rPr>
      <t xml:space="preserve"> Jane</t>
    </r>
  </si>
  <si>
    <t>31. - 34.</t>
  </si>
  <si>
    <t>20-34</t>
  </si>
  <si>
    <t>TŠAVA Jane               J</t>
  </si>
  <si>
    <t>Maribor</t>
  </si>
  <si>
    <t>55-5.367</t>
  </si>
  <si>
    <t>PUKŠIČ  Žiga</t>
  </si>
  <si>
    <t>55-5.385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</si>
</sst>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color indexed="62"/>
      <name val="Arial Narrow"/>
      <family val="2"/>
    </font>
    <font>
      <b/>
      <sz val="10"/>
      <color indexed="62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20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62"/>
      <name val="Arial Narrow"/>
      <family val="2"/>
    </font>
    <font>
      <b/>
      <sz val="11"/>
      <color indexed="62"/>
      <name val="Arial Narrow"/>
      <family val="2"/>
    </font>
    <font>
      <b/>
      <sz val="16"/>
      <name val="Arial"/>
      <family val="2"/>
    </font>
    <font>
      <b/>
      <sz val="20"/>
      <color indexed="62"/>
      <name val="Arial Narrow"/>
      <family val="2"/>
    </font>
    <font>
      <b/>
      <sz val="13"/>
      <color indexed="62"/>
      <name val="Arial Narrow"/>
      <family val="2"/>
    </font>
    <font>
      <b/>
      <sz val="13"/>
      <color indexed="18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2"/>
      <name val="Arial"/>
      <family val="2"/>
    </font>
    <font>
      <b/>
      <sz val="20"/>
      <color indexed="18"/>
      <name val="Arial Narrow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sz val="11"/>
      <color indexed="18"/>
      <name val="Calibri"/>
      <family val="2"/>
    </font>
    <font>
      <b/>
      <sz val="20"/>
      <color indexed="62"/>
      <name val="Calibri"/>
      <family val="2"/>
    </font>
    <font>
      <b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3"/>
      <color theme="4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Border="1" applyAlignment="1">
      <alignment horizontal="center"/>
    </xf>
    <xf numFmtId="0" fontId="22" fillId="33" borderId="11" xfId="0" applyFont="1" applyFill="1" applyBorder="1" applyAlignment="1" applyProtection="1">
      <alignment horizontal="center"/>
      <protection hidden="1"/>
    </xf>
    <xf numFmtId="0" fontId="73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22" fillId="33" borderId="14" xfId="0" applyFont="1" applyFill="1" applyBorder="1" applyAlignment="1" applyProtection="1">
      <alignment horizontal="center"/>
      <protection hidden="1"/>
    </xf>
    <xf numFmtId="0" fontId="24" fillId="33" borderId="15" xfId="0" applyFont="1" applyFill="1" applyBorder="1" applyAlignment="1" applyProtection="1">
      <alignment horizontal="center"/>
      <protection hidden="1"/>
    </xf>
    <xf numFmtId="0" fontId="24" fillId="33" borderId="10" xfId="0" applyFont="1" applyFill="1" applyBorder="1" applyAlignment="1" applyProtection="1">
      <alignment horizontal="center"/>
      <protection hidden="1"/>
    </xf>
    <xf numFmtId="0" fontId="24" fillId="33" borderId="10" xfId="0" applyFont="1" applyFill="1" applyBorder="1" applyAlignment="1" applyProtection="1">
      <alignment horizontal="center" vertical="top" wrapText="1"/>
      <protection hidden="1"/>
    </xf>
    <xf numFmtId="0" fontId="24" fillId="34" borderId="16" xfId="0" applyFont="1" applyFill="1" applyBorder="1" applyAlignment="1">
      <alignment horizontal="center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19" fillId="33" borderId="11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9" fontId="11" fillId="0" borderId="0" xfId="0" applyNumberFormat="1" applyFont="1" applyBorder="1" applyAlignment="1" applyProtection="1">
      <alignment horizontal="center"/>
      <protection/>
    </xf>
    <xf numFmtId="9" fontId="9" fillId="0" borderId="0" xfId="0" applyNumberFormat="1" applyFont="1" applyBorder="1" applyAlignment="1" applyProtection="1">
      <alignment horizontal="left"/>
      <protection/>
    </xf>
    <xf numFmtId="9" fontId="11" fillId="0" borderId="0" xfId="0" applyNumberFormat="1" applyFont="1" applyBorder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0" borderId="10" xfId="0" applyFont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7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7" fillId="0" borderId="16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 horizontal="right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 applyProtection="1">
      <alignment horizontal="center"/>
      <protection/>
    </xf>
    <xf numFmtId="0" fontId="48" fillId="33" borderId="12" xfId="0" applyFont="1" applyFill="1" applyBorder="1" applyAlignment="1" applyProtection="1">
      <alignment horizontal="center"/>
      <protection/>
    </xf>
    <xf numFmtId="0" fontId="29" fillId="33" borderId="17" xfId="0" applyFont="1" applyFill="1" applyBorder="1" applyAlignment="1" applyProtection="1">
      <alignment horizontal="center"/>
      <protection/>
    </xf>
    <xf numFmtId="0" fontId="29" fillId="33" borderId="13" xfId="0" applyFont="1" applyFill="1" applyBorder="1" applyAlignment="1" applyProtection="1">
      <alignment horizontal="center"/>
      <protection/>
    </xf>
    <xf numFmtId="0" fontId="29" fillId="33" borderId="18" xfId="0" applyFont="1" applyFill="1" applyBorder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left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left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19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2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applyProtection="1">
      <alignment vertical="center"/>
      <protection/>
    </xf>
    <xf numFmtId="0" fontId="29" fillId="0" borderId="21" xfId="0" applyFont="1" applyBorder="1" applyAlignment="1" applyProtection="1">
      <alignment horizontal="left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/>
      <protection/>
    </xf>
    <xf numFmtId="0" fontId="48" fillId="33" borderId="2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29" fillId="33" borderId="21" xfId="0" applyFont="1" applyFill="1" applyBorder="1" applyAlignment="1">
      <alignment/>
    </xf>
    <xf numFmtId="0" fontId="29" fillId="33" borderId="25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51" fillId="0" borderId="16" xfId="0" applyFont="1" applyBorder="1" applyAlignment="1">
      <alignment horizontal="center"/>
    </xf>
    <xf numFmtId="0" fontId="29" fillId="35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>
      <alignment horizontal="center" vertical="center"/>
    </xf>
    <xf numFmtId="0" fontId="29" fillId="35" borderId="10" xfId="0" applyFont="1" applyFill="1" applyBorder="1" applyAlignment="1" applyProtection="1">
      <alignment horizontal="left"/>
      <protection locked="0"/>
    </xf>
    <xf numFmtId="0" fontId="51" fillId="0" borderId="27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/>
    </xf>
    <xf numFmtId="0" fontId="51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30" fillId="35" borderId="19" xfId="0" applyFont="1" applyFill="1" applyBorder="1" applyAlignment="1" applyProtection="1">
      <alignment horizontal="center" vertical="center"/>
      <protection/>
    </xf>
    <xf numFmtId="0" fontId="30" fillId="35" borderId="28" xfId="0" applyFont="1" applyFill="1" applyBorder="1" applyAlignment="1" applyProtection="1">
      <alignment horizontal="left" vertical="center"/>
      <protection/>
    </xf>
    <xf numFmtId="0" fontId="30" fillId="35" borderId="11" xfId="0" applyFont="1" applyFill="1" applyBorder="1" applyAlignment="1" applyProtection="1">
      <alignment horizontal="center" vertical="center"/>
      <protection/>
    </xf>
    <xf numFmtId="0" fontId="30" fillId="35" borderId="12" xfId="0" applyFont="1" applyFill="1" applyBorder="1" applyAlignment="1" applyProtection="1">
      <alignment horizontal="center" vertical="center"/>
      <protection/>
    </xf>
    <xf numFmtId="0" fontId="30" fillId="35" borderId="20" xfId="0" applyFont="1" applyFill="1" applyBorder="1" applyAlignment="1" applyProtection="1">
      <alignment horizontal="center" vertical="center"/>
      <protection/>
    </xf>
    <xf numFmtId="0" fontId="30" fillId="35" borderId="29" xfId="0" applyFont="1" applyFill="1" applyBorder="1" applyAlignment="1" applyProtection="1">
      <alignment horizontal="left" vertical="center"/>
      <protection/>
    </xf>
    <xf numFmtId="0" fontId="30" fillId="35" borderId="10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vertical="center"/>
      <protection/>
    </xf>
    <xf numFmtId="0" fontId="29" fillId="0" borderId="29" xfId="0" applyFont="1" applyBorder="1" applyAlignment="1" applyProtection="1">
      <alignment horizontal="left" vertical="center"/>
      <protection/>
    </xf>
    <xf numFmtId="0" fontId="30" fillId="0" borderId="29" xfId="0" applyFont="1" applyBorder="1" applyAlignment="1" applyProtection="1">
      <alignment vertical="center"/>
      <protection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left"/>
      <protection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/>
      <protection/>
    </xf>
    <xf numFmtId="0" fontId="30" fillId="0" borderId="16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17" xfId="0" applyFont="1" applyBorder="1" applyAlignment="1" applyProtection="1">
      <alignment horizontal="center"/>
      <protection/>
    </xf>
    <xf numFmtId="0" fontId="29" fillId="0" borderId="13" xfId="0" applyFont="1" applyBorder="1" applyAlignment="1">
      <alignment horizontal="center"/>
    </xf>
    <xf numFmtId="0" fontId="30" fillId="0" borderId="13" xfId="0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/>
      <protection/>
    </xf>
    <xf numFmtId="0" fontId="26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3" fillId="33" borderId="1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8" fillId="33" borderId="11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14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 horizontal="left"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14" fontId="50" fillId="0" borderId="0" xfId="0" applyNumberFormat="1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>
      <alignment horizontal="left"/>
    </xf>
    <xf numFmtId="0" fontId="15" fillId="0" borderId="3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7" fillId="0" borderId="32" xfId="0" applyFont="1" applyFill="1" applyBorder="1" applyAlignment="1">
      <alignment horizontal="center" vertical="center" textRotation="255"/>
    </xf>
    <xf numFmtId="0" fontId="27" fillId="0" borderId="33" xfId="0" applyFont="1" applyFill="1" applyBorder="1" applyAlignment="1">
      <alignment horizontal="center" vertical="center" textRotation="255"/>
    </xf>
    <xf numFmtId="0" fontId="27" fillId="0" borderId="34" xfId="0" applyFont="1" applyFill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1</xdr:col>
      <xdr:colOff>438150</xdr:colOff>
      <xdr:row>4</xdr:row>
      <xdr:rowOff>200025</xdr:rowOff>
    </xdr:to>
    <xdr:pic>
      <xdr:nvPicPr>
        <xdr:cNvPr id="1" name="Obrázek 4" descr="Tessin Olza Cup - 6x6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238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47625</xdr:rowOff>
    </xdr:from>
    <xdr:to>
      <xdr:col>11</xdr:col>
      <xdr:colOff>561975</xdr:colOff>
      <xdr:row>4</xdr:row>
      <xdr:rowOff>171450</xdr:rowOff>
    </xdr:to>
    <xdr:pic>
      <xdr:nvPicPr>
        <xdr:cNvPr id="2" name="Obrázek 3" descr="FA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371475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pic>
      <xdr:nvPicPr>
        <xdr:cNvPr id="2" name="Picture 3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</xdr:row>
      <xdr:rowOff>0</xdr:rowOff>
    </xdr:from>
    <xdr:to>
      <xdr:col>9</xdr:col>
      <xdr:colOff>619125</xdr:colOff>
      <xdr:row>4</xdr:row>
      <xdr:rowOff>200025</xdr:rowOff>
    </xdr:to>
    <xdr:pic>
      <xdr:nvPicPr>
        <xdr:cNvPr id="3" name="Obrázek 6" descr="FA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52450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152400</xdr:rowOff>
    </xdr:from>
    <xdr:to>
      <xdr:col>1</xdr:col>
      <xdr:colOff>200025</xdr:colOff>
      <xdr:row>4</xdr:row>
      <xdr:rowOff>209550</xdr:rowOff>
    </xdr:to>
    <xdr:pic>
      <xdr:nvPicPr>
        <xdr:cNvPr id="4" name="Obrázek 4" descr="Tessin Olza Cup - 6x6c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0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152400</xdr:rowOff>
    </xdr:from>
    <xdr:to>
      <xdr:col>1</xdr:col>
      <xdr:colOff>295275</xdr:colOff>
      <xdr:row>4</xdr:row>
      <xdr:rowOff>209550</xdr:rowOff>
    </xdr:to>
    <xdr:pic>
      <xdr:nvPicPr>
        <xdr:cNvPr id="2" name="Obrázek 4" descr="Tessin Olza Cup - 6x6c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76250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</xdr:row>
      <xdr:rowOff>0</xdr:rowOff>
    </xdr:from>
    <xdr:to>
      <xdr:col>7</xdr:col>
      <xdr:colOff>619125</xdr:colOff>
      <xdr:row>4</xdr:row>
      <xdr:rowOff>200025</xdr:rowOff>
    </xdr:to>
    <xdr:pic>
      <xdr:nvPicPr>
        <xdr:cNvPr id="3" name="Obrázek 4" descr="FA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552450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</xdr:row>
      <xdr:rowOff>9525</xdr:rowOff>
    </xdr:from>
    <xdr:to>
      <xdr:col>7</xdr:col>
      <xdr:colOff>590550</xdr:colOff>
      <xdr:row>4</xdr:row>
      <xdr:rowOff>209550</xdr:rowOff>
    </xdr:to>
    <xdr:pic>
      <xdr:nvPicPr>
        <xdr:cNvPr id="2" name="Obrázek 4" descr="FA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561975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133350</xdr:rowOff>
    </xdr:from>
    <xdr:to>
      <xdr:col>1</xdr:col>
      <xdr:colOff>314325</xdr:colOff>
      <xdr:row>4</xdr:row>
      <xdr:rowOff>190500</xdr:rowOff>
    </xdr:to>
    <xdr:pic>
      <xdr:nvPicPr>
        <xdr:cNvPr id="3" name="Obrázek 4" descr="Tessin Olza Cup - 6x6c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</xdr:row>
      <xdr:rowOff>0</xdr:rowOff>
    </xdr:from>
    <xdr:to>
      <xdr:col>7</xdr:col>
      <xdr:colOff>590550</xdr:colOff>
      <xdr:row>4</xdr:row>
      <xdr:rowOff>200025</xdr:rowOff>
    </xdr:to>
    <xdr:pic>
      <xdr:nvPicPr>
        <xdr:cNvPr id="2" name="Obrázek 4" descr="FA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57150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133350</xdr:rowOff>
    </xdr:from>
    <xdr:to>
      <xdr:col>1</xdr:col>
      <xdr:colOff>276225</xdr:colOff>
      <xdr:row>4</xdr:row>
      <xdr:rowOff>180975</xdr:rowOff>
    </xdr:to>
    <xdr:pic>
      <xdr:nvPicPr>
        <xdr:cNvPr id="3" name="Obrázek 4" descr="Tessin Olza Cup - 6x6c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672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1" name="Picture 1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2" name="Picture 2" descr="img_logo_fai_fond_hom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142875</xdr:rowOff>
    </xdr:from>
    <xdr:to>
      <xdr:col>2</xdr:col>
      <xdr:colOff>123825</xdr:colOff>
      <xdr:row>4</xdr:row>
      <xdr:rowOff>209550</xdr:rowOff>
    </xdr:to>
    <xdr:pic>
      <xdr:nvPicPr>
        <xdr:cNvPr id="3" name="Obrázek 4" descr="Tessin Olza Cup - 6x6c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286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0</xdr:rowOff>
    </xdr:from>
    <xdr:to>
      <xdr:col>2</xdr:col>
      <xdr:colOff>133350</xdr:colOff>
      <xdr:row>37</xdr:row>
      <xdr:rowOff>38100</xdr:rowOff>
    </xdr:to>
    <xdr:pic>
      <xdr:nvPicPr>
        <xdr:cNvPr id="4" name="Obrázek 4" descr="Tessin Olza Cup - 6x6c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9056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</xdr:row>
      <xdr:rowOff>190500</xdr:rowOff>
    </xdr:from>
    <xdr:to>
      <xdr:col>25</xdr:col>
      <xdr:colOff>466725</xdr:colOff>
      <xdr:row>4</xdr:row>
      <xdr:rowOff>180975</xdr:rowOff>
    </xdr:to>
    <xdr:pic>
      <xdr:nvPicPr>
        <xdr:cNvPr id="5" name="Obrázek 5" descr="FA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97275" y="4762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95250</xdr:rowOff>
    </xdr:from>
    <xdr:to>
      <xdr:col>1</xdr:col>
      <xdr:colOff>542925</xdr:colOff>
      <xdr:row>4</xdr:row>
      <xdr:rowOff>190500</xdr:rowOff>
    </xdr:to>
    <xdr:pic>
      <xdr:nvPicPr>
        <xdr:cNvPr id="1" name="Obrázek 4" descr="Tessin Olza Cup - 6x6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</xdr:row>
      <xdr:rowOff>171450</xdr:rowOff>
    </xdr:from>
    <xdr:to>
      <xdr:col>35</xdr:col>
      <xdr:colOff>609600</xdr:colOff>
      <xdr:row>4</xdr:row>
      <xdr:rowOff>190500</xdr:rowOff>
    </xdr:to>
    <xdr:pic>
      <xdr:nvPicPr>
        <xdr:cNvPr id="2" name="Obrázek 2" descr="FA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466725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85" zoomScaleNormal="85" zoomScaleSheetLayoutView="100" zoomScalePageLayoutView="0" workbookViewId="0" topLeftCell="A1">
      <selection activeCell="Q64" sqref="Q64"/>
    </sheetView>
  </sheetViews>
  <sheetFormatPr defaultColWidth="9.140625" defaultRowHeight="12.75"/>
  <cols>
    <col min="1" max="1" width="6.8515625" style="0" bestFit="1" customWidth="1"/>
    <col min="2" max="2" width="9.28125" style="0" bestFit="1" customWidth="1"/>
    <col min="3" max="3" width="27.57421875" style="0" bestFit="1" customWidth="1"/>
    <col min="4" max="4" width="9.00390625" style="0" customWidth="1"/>
    <col min="5" max="5" width="16.00390625" style="0" customWidth="1"/>
    <col min="6" max="6" width="9.8515625" style="0" customWidth="1"/>
    <col min="7" max="8" width="5.57421875" style="0" customWidth="1"/>
    <col min="9" max="9" width="5.140625" style="0" customWidth="1"/>
    <col min="10" max="10" width="7.00390625" style="0" customWidth="1"/>
    <col min="11" max="11" width="7.140625" style="0" bestFit="1" customWidth="1"/>
    <col min="12" max="12" width="10.7109375" style="0" customWidth="1"/>
  </cols>
  <sheetData>
    <row r="1" spans="1:11" ht="25.5">
      <c r="A1" s="239"/>
      <c r="B1" s="239"/>
      <c r="C1" s="241" t="s">
        <v>96</v>
      </c>
      <c r="D1" s="241"/>
      <c r="E1" s="241"/>
      <c r="F1" s="241"/>
      <c r="G1" s="241"/>
      <c r="H1" s="241"/>
      <c r="I1" s="241"/>
      <c r="J1" s="241"/>
      <c r="K1" s="241"/>
    </row>
    <row r="2" spans="1:11" ht="18">
      <c r="A2" s="239"/>
      <c r="B2" s="239"/>
      <c r="C2" s="242" t="s">
        <v>101</v>
      </c>
      <c r="D2" s="242"/>
      <c r="E2" s="242"/>
      <c r="F2" s="242"/>
      <c r="G2" s="242"/>
      <c r="H2" s="242"/>
      <c r="I2" s="242"/>
      <c r="J2" s="242"/>
      <c r="K2" s="242"/>
    </row>
    <row r="3" spans="1:11" ht="15.75">
      <c r="A3" s="239"/>
      <c r="B3" s="239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8">
      <c r="A4" s="239"/>
      <c r="B4" s="239"/>
      <c r="C4" s="18" t="s">
        <v>44</v>
      </c>
      <c r="D4" s="244" t="s">
        <v>97</v>
      </c>
      <c r="E4" s="244"/>
      <c r="F4" s="244"/>
      <c r="G4" s="244"/>
      <c r="H4" s="244"/>
      <c r="I4" s="244"/>
      <c r="J4" s="244"/>
      <c r="K4" s="244"/>
    </row>
    <row r="5" spans="1:11" ht="18.75" thickBot="1">
      <c r="A5" s="240"/>
      <c r="B5" s="240"/>
      <c r="C5" s="19" t="s">
        <v>45</v>
      </c>
      <c r="D5" s="245" t="s">
        <v>100</v>
      </c>
      <c r="E5" s="245"/>
      <c r="F5" s="245"/>
      <c r="G5" s="245"/>
      <c r="H5" s="245"/>
      <c r="I5" s="245"/>
      <c r="J5" s="245"/>
      <c r="K5" s="245"/>
    </row>
    <row r="6" spans="1:12" ht="17.25">
      <c r="A6" s="42" t="s">
        <v>106</v>
      </c>
      <c r="B6" s="34" t="s">
        <v>0</v>
      </c>
      <c r="C6" s="34" t="s">
        <v>1</v>
      </c>
      <c r="D6" s="34" t="s">
        <v>2</v>
      </c>
      <c r="E6" s="34" t="s">
        <v>4</v>
      </c>
      <c r="F6" s="34" t="s">
        <v>36</v>
      </c>
      <c r="G6" s="238" t="s">
        <v>43</v>
      </c>
      <c r="H6" s="238"/>
      <c r="I6" s="238"/>
      <c r="J6" s="238"/>
      <c r="K6" s="238"/>
      <c r="L6" s="35" t="s">
        <v>16</v>
      </c>
    </row>
    <row r="7" spans="1:12" ht="17.25">
      <c r="A7" s="43" t="s">
        <v>38</v>
      </c>
      <c r="B7" s="44" t="s">
        <v>21</v>
      </c>
      <c r="C7" s="44" t="s">
        <v>22</v>
      </c>
      <c r="D7" s="44" t="s">
        <v>23</v>
      </c>
      <c r="E7" s="44" t="s">
        <v>6</v>
      </c>
      <c r="F7" s="44" t="s">
        <v>3</v>
      </c>
      <c r="G7" s="45" t="s">
        <v>99</v>
      </c>
      <c r="H7" s="45" t="s">
        <v>13</v>
      </c>
      <c r="I7" s="45" t="s">
        <v>14</v>
      </c>
      <c r="J7" s="45" t="s">
        <v>15</v>
      </c>
      <c r="K7" s="45" t="s">
        <v>39</v>
      </c>
      <c r="L7" s="46" t="s">
        <v>28</v>
      </c>
    </row>
    <row r="8" spans="1:12" ht="18">
      <c r="A8" s="47" t="s">
        <v>69</v>
      </c>
      <c r="B8" s="22">
        <v>1</v>
      </c>
      <c r="C8" s="21" t="s">
        <v>150</v>
      </c>
      <c r="D8" s="16" t="s">
        <v>124</v>
      </c>
      <c r="E8" s="16" t="s">
        <v>108</v>
      </c>
      <c r="F8" s="16">
        <v>1072</v>
      </c>
      <c r="G8" s="17" t="s">
        <v>109</v>
      </c>
      <c r="H8" s="17" t="s">
        <v>109</v>
      </c>
      <c r="I8" s="17" t="s">
        <v>109</v>
      </c>
      <c r="J8" s="17" t="s">
        <v>109</v>
      </c>
      <c r="K8" s="17"/>
      <c r="L8" s="87"/>
    </row>
    <row r="9" spans="1:12" ht="18">
      <c r="A9" s="47" t="s">
        <v>70</v>
      </c>
      <c r="B9" s="22">
        <v>2</v>
      </c>
      <c r="C9" s="21" t="s">
        <v>151</v>
      </c>
      <c r="D9" s="16" t="s">
        <v>124</v>
      </c>
      <c r="E9" s="16" t="s">
        <v>115</v>
      </c>
      <c r="F9" s="16">
        <v>1094</v>
      </c>
      <c r="G9" s="17" t="s">
        <v>109</v>
      </c>
      <c r="H9" s="17" t="s">
        <v>109</v>
      </c>
      <c r="I9" s="17" t="s">
        <v>109</v>
      </c>
      <c r="J9" s="17" t="s">
        <v>109</v>
      </c>
      <c r="K9" s="17" t="s">
        <v>109</v>
      </c>
      <c r="L9" s="87">
        <v>50</v>
      </c>
    </row>
    <row r="10" spans="1:12" ht="18">
      <c r="A10" s="47" t="s">
        <v>48</v>
      </c>
      <c r="B10" s="22">
        <v>3</v>
      </c>
      <c r="C10" s="21" t="s">
        <v>152</v>
      </c>
      <c r="D10" s="16" t="s">
        <v>124</v>
      </c>
      <c r="E10" s="16" t="s">
        <v>110</v>
      </c>
      <c r="F10" s="16">
        <v>1240</v>
      </c>
      <c r="G10" s="17" t="s">
        <v>109</v>
      </c>
      <c r="H10" s="17" t="s">
        <v>109</v>
      </c>
      <c r="I10" s="17" t="s">
        <v>109</v>
      </c>
      <c r="J10" s="17"/>
      <c r="K10" s="17" t="s">
        <v>109</v>
      </c>
      <c r="L10" s="87" t="s">
        <v>128</v>
      </c>
    </row>
    <row r="11" spans="1:12" ht="18">
      <c r="A11" s="47" t="s">
        <v>49</v>
      </c>
      <c r="B11" s="22">
        <v>4</v>
      </c>
      <c r="C11" s="21" t="s">
        <v>153</v>
      </c>
      <c r="D11" s="16" t="s">
        <v>124</v>
      </c>
      <c r="E11" s="16" t="s">
        <v>118</v>
      </c>
      <c r="F11" s="16">
        <v>1152</v>
      </c>
      <c r="G11" s="17"/>
      <c r="H11" s="17"/>
      <c r="I11" s="17"/>
      <c r="J11" s="17"/>
      <c r="K11" s="17" t="s">
        <v>109</v>
      </c>
      <c r="L11" s="87">
        <v>2.4</v>
      </c>
    </row>
    <row r="12" spans="1:12" ht="18">
      <c r="A12" s="47" t="s">
        <v>50</v>
      </c>
      <c r="B12" s="22">
        <v>5</v>
      </c>
      <c r="C12" s="21" t="s">
        <v>154</v>
      </c>
      <c r="D12" s="16" t="s">
        <v>124</v>
      </c>
      <c r="E12" s="16" t="s">
        <v>120</v>
      </c>
      <c r="F12" s="16">
        <v>1043</v>
      </c>
      <c r="G12" s="17" t="s">
        <v>109</v>
      </c>
      <c r="H12" s="17" t="s">
        <v>109</v>
      </c>
      <c r="I12" s="17" t="s">
        <v>109</v>
      </c>
      <c r="J12" s="17" t="s">
        <v>109</v>
      </c>
      <c r="K12" s="17" t="s">
        <v>109</v>
      </c>
      <c r="L12" s="87">
        <v>2.4</v>
      </c>
    </row>
    <row r="13" spans="1:12" ht="18">
      <c r="A13" s="47" t="s">
        <v>51</v>
      </c>
      <c r="B13" s="22">
        <v>6</v>
      </c>
      <c r="C13" s="21" t="s">
        <v>155</v>
      </c>
      <c r="D13" s="16" t="s">
        <v>124</v>
      </c>
      <c r="E13" s="16" t="s">
        <v>110</v>
      </c>
      <c r="F13" s="16">
        <v>1044</v>
      </c>
      <c r="G13" s="17" t="s">
        <v>109</v>
      </c>
      <c r="H13" s="17" t="s">
        <v>109</v>
      </c>
      <c r="I13" s="17" t="s">
        <v>109</v>
      </c>
      <c r="J13" s="17" t="s">
        <v>109</v>
      </c>
      <c r="K13" s="17" t="s">
        <v>109</v>
      </c>
      <c r="L13" s="87">
        <v>2.4</v>
      </c>
    </row>
    <row r="14" spans="1:12" ht="18">
      <c r="A14" s="47" t="s">
        <v>52</v>
      </c>
      <c r="B14" s="22">
        <v>7</v>
      </c>
      <c r="C14" s="21" t="s">
        <v>156</v>
      </c>
      <c r="D14" s="16" t="s">
        <v>124</v>
      </c>
      <c r="E14" s="16" t="s">
        <v>110</v>
      </c>
      <c r="F14" s="16">
        <v>1045</v>
      </c>
      <c r="G14" s="17" t="s">
        <v>109</v>
      </c>
      <c r="H14" s="17" t="s">
        <v>109</v>
      </c>
      <c r="I14" s="17" t="s">
        <v>109</v>
      </c>
      <c r="J14" s="17" t="s">
        <v>109</v>
      </c>
      <c r="K14" s="17"/>
      <c r="L14" s="87"/>
    </row>
    <row r="15" spans="1:12" ht="18">
      <c r="A15" s="47" t="s">
        <v>53</v>
      </c>
      <c r="B15" s="22">
        <v>8</v>
      </c>
      <c r="C15" s="21" t="s">
        <v>157</v>
      </c>
      <c r="D15" s="16" t="s">
        <v>124</v>
      </c>
      <c r="E15" s="16" t="s">
        <v>110</v>
      </c>
      <c r="F15" s="16">
        <v>1295</v>
      </c>
      <c r="G15" s="16" t="s">
        <v>109</v>
      </c>
      <c r="H15" s="16" t="s">
        <v>109</v>
      </c>
      <c r="I15" s="16" t="s">
        <v>109</v>
      </c>
      <c r="J15" s="17" t="s">
        <v>109</v>
      </c>
      <c r="K15" s="17"/>
      <c r="L15" s="87"/>
    </row>
    <row r="16" spans="1:12" ht="18">
      <c r="A16" s="47" t="s">
        <v>54</v>
      </c>
      <c r="B16" s="22">
        <v>9</v>
      </c>
      <c r="C16" s="31" t="s">
        <v>158</v>
      </c>
      <c r="D16" s="26" t="s">
        <v>124</v>
      </c>
      <c r="E16" s="26" t="s">
        <v>122</v>
      </c>
      <c r="F16" s="26">
        <v>1162</v>
      </c>
      <c r="G16" s="26" t="s">
        <v>109</v>
      </c>
      <c r="H16" s="26" t="s">
        <v>109</v>
      </c>
      <c r="I16" s="26" t="s">
        <v>109</v>
      </c>
      <c r="J16" s="26" t="s">
        <v>109</v>
      </c>
      <c r="K16" s="26"/>
      <c r="L16" s="87"/>
    </row>
    <row r="17" spans="1:12" ht="18">
      <c r="A17" s="47" t="s">
        <v>56</v>
      </c>
      <c r="B17" s="22">
        <v>10</v>
      </c>
      <c r="C17" s="31" t="s">
        <v>159</v>
      </c>
      <c r="D17" s="26" t="s">
        <v>124</v>
      </c>
      <c r="E17" s="26" t="s">
        <v>110</v>
      </c>
      <c r="F17" s="26">
        <v>1046</v>
      </c>
      <c r="G17" s="26" t="s">
        <v>109</v>
      </c>
      <c r="H17" s="26" t="s">
        <v>109</v>
      </c>
      <c r="I17" s="26" t="s">
        <v>109</v>
      </c>
      <c r="J17" s="26" t="s">
        <v>109</v>
      </c>
      <c r="K17" s="26"/>
      <c r="L17" s="87"/>
    </row>
    <row r="18" spans="1:12" ht="18">
      <c r="A18" s="47" t="s">
        <v>57</v>
      </c>
      <c r="B18" s="22">
        <v>11</v>
      </c>
      <c r="C18" s="31" t="s">
        <v>160</v>
      </c>
      <c r="D18" s="26" t="s">
        <v>124</v>
      </c>
      <c r="E18" s="26" t="s">
        <v>110</v>
      </c>
      <c r="F18" s="26">
        <v>1338</v>
      </c>
      <c r="G18" s="26"/>
      <c r="H18" s="26"/>
      <c r="I18" s="26"/>
      <c r="J18" s="26"/>
      <c r="K18" s="26" t="s">
        <v>109</v>
      </c>
      <c r="L18" s="88">
        <v>2.4</v>
      </c>
    </row>
    <row r="19" spans="1:12" ht="18">
      <c r="A19" s="47" t="s">
        <v>58</v>
      </c>
      <c r="B19" s="22">
        <v>12</v>
      </c>
      <c r="C19" s="31" t="s">
        <v>161</v>
      </c>
      <c r="D19" s="26" t="s">
        <v>55</v>
      </c>
      <c r="E19" s="26" t="s">
        <v>123</v>
      </c>
      <c r="F19" s="26">
        <v>2408</v>
      </c>
      <c r="G19" s="26"/>
      <c r="H19" s="26"/>
      <c r="I19" s="26"/>
      <c r="J19" s="26"/>
      <c r="K19" s="26" t="s">
        <v>109</v>
      </c>
      <c r="L19" s="87">
        <v>2.4</v>
      </c>
    </row>
    <row r="20" spans="1:12" ht="18.75">
      <c r="A20" s="47" t="s">
        <v>59</v>
      </c>
      <c r="B20" s="22">
        <v>13</v>
      </c>
      <c r="C20" s="31" t="s">
        <v>162</v>
      </c>
      <c r="D20" s="26" t="s">
        <v>55</v>
      </c>
      <c r="E20" s="33" t="s">
        <v>125</v>
      </c>
      <c r="F20" s="26">
        <v>3754</v>
      </c>
      <c r="G20" s="26" t="s">
        <v>109</v>
      </c>
      <c r="H20" s="26" t="s">
        <v>109</v>
      </c>
      <c r="I20" s="26" t="s">
        <v>109</v>
      </c>
      <c r="J20" s="26" t="s">
        <v>109</v>
      </c>
      <c r="K20" s="26" t="s">
        <v>109</v>
      </c>
      <c r="L20" s="88">
        <v>2.4</v>
      </c>
    </row>
    <row r="21" spans="1:12" ht="18">
      <c r="A21" s="47" t="s">
        <v>60</v>
      </c>
      <c r="B21" s="22">
        <v>14</v>
      </c>
      <c r="C21" s="31" t="s">
        <v>163</v>
      </c>
      <c r="D21" s="26" t="s">
        <v>55</v>
      </c>
      <c r="E21" s="26" t="s">
        <v>110</v>
      </c>
      <c r="F21" s="26">
        <v>6693</v>
      </c>
      <c r="G21" s="26" t="s">
        <v>109</v>
      </c>
      <c r="H21" s="26" t="s">
        <v>109</v>
      </c>
      <c r="I21" s="26" t="s">
        <v>109</v>
      </c>
      <c r="J21" s="26" t="s">
        <v>109</v>
      </c>
      <c r="K21" s="26" t="s">
        <v>109</v>
      </c>
      <c r="L21" s="87">
        <v>65</v>
      </c>
    </row>
    <row r="22" spans="1:12" ht="18">
      <c r="A22" s="47" t="s">
        <v>61</v>
      </c>
      <c r="B22" s="22">
        <v>15</v>
      </c>
      <c r="C22" s="31" t="s">
        <v>164</v>
      </c>
      <c r="D22" s="26" t="s">
        <v>55</v>
      </c>
      <c r="E22" s="26" t="s">
        <v>110</v>
      </c>
      <c r="F22" s="26">
        <v>4624</v>
      </c>
      <c r="G22" s="26" t="s">
        <v>109</v>
      </c>
      <c r="H22" s="26" t="s">
        <v>109</v>
      </c>
      <c r="I22" s="26" t="s">
        <v>109</v>
      </c>
      <c r="J22" s="26" t="s">
        <v>109</v>
      </c>
      <c r="K22" s="26" t="s">
        <v>109</v>
      </c>
      <c r="L22" s="87" t="s">
        <v>128</v>
      </c>
    </row>
    <row r="23" spans="1:12" ht="18">
      <c r="A23" s="47" t="s">
        <v>62</v>
      </c>
      <c r="B23" s="22">
        <v>16</v>
      </c>
      <c r="C23" s="31" t="s">
        <v>165</v>
      </c>
      <c r="D23" s="26" t="s">
        <v>55</v>
      </c>
      <c r="E23" s="26" t="s">
        <v>110</v>
      </c>
      <c r="F23" s="26">
        <v>6232</v>
      </c>
      <c r="G23" s="26"/>
      <c r="H23" s="26"/>
      <c r="I23" s="26"/>
      <c r="J23" s="26"/>
      <c r="K23" s="26" t="s">
        <v>109</v>
      </c>
      <c r="L23" s="88">
        <v>2.4</v>
      </c>
    </row>
    <row r="24" spans="1:12" ht="18">
      <c r="A24" s="47" t="s">
        <v>63</v>
      </c>
      <c r="B24" s="22">
        <v>17</v>
      </c>
      <c r="C24" s="31" t="s">
        <v>166</v>
      </c>
      <c r="D24" s="26" t="s">
        <v>47</v>
      </c>
      <c r="E24" s="26" t="s">
        <v>127</v>
      </c>
      <c r="F24" s="26">
        <v>1021</v>
      </c>
      <c r="G24" s="26"/>
      <c r="H24" s="26" t="s">
        <v>109</v>
      </c>
      <c r="I24" s="26" t="s">
        <v>109</v>
      </c>
      <c r="J24" s="26" t="s">
        <v>109</v>
      </c>
      <c r="K24" s="26"/>
      <c r="L24" s="87"/>
    </row>
    <row r="25" spans="1:12" ht="18">
      <c r="A25" s="47" t="s">
        <v>64</v>
      </c>
      <c r="B25" s="22">
        <v>18</v>
      </c>
      <c r="C25" s="31" t="s">
        <v>167</v>
      </c>
      <c r="D25" s="26" t="s">
        <v>47</v>
      </c>
      <c r="E25" s="26" t="s">
        <v>110</v>
      </c>
      <c r="F25" s="26">
        <v>1123</v>
      </c>
      <c r="G25" s="26"/>
      <c r="H25" s="26" t="s">
        <v>109</v>
      </c>
      <c r="I25" s="26" t="s">
        <v>109</v>
      </c>
      <c r="J25" s="26" t="s">
        <v>109</v>
      </c>
      <c r="K25" s="26"/>
      <c r="L25" s="87"/>
    </row>
    <row r="26" spans="1:12" ht="18.75">
      <c r="A26" s="47" t="s">
        <v>65</v>
      </c>
      <c r="B26" s="22">
        <v>19</v>
      </c>
      <c r="C26" s="32" t="s">
        <v>168</v>
      </c>
      <c r="D26" s="26" t="s">
        <v>47</v>
      </c>
      <c r="E26" s="33" t="s">
        <v>126</v>
      </c>
      <c r="F26" s="26">
        <v>1029</v>
      </c>
      <c r="G26" s="26" t="s">
        <v>109</v>
      </c>
      <c r="H26" s="26"/>
      <c r="I26" s="26" t="s">
        <v>109</v>
      </c>
      <c r="J26" s="26" t="s">
        <v>109</v>
      </c>
      <c r="K26" s="26"/>
      <c r="L26" s="87"/>
    </row>
    <row r="27" spans="1:12" ht="18">
      <c r="A27" s="47" t="s">
        <v>66</v>
      </c>
      <c r="B27" s="28">
        <v>20</v>
      </c>
      <c r="C27" s="31" t="s">
        <v>169</v>
      </c>
      <c r="D27" s="26" t="s">
        <v>47</v>
      </c>
      <c r="E27" s="26" t="s">
        <v>149</v>
      </c>
      <c r="F27" s="26">
        <v>1060</v>
      </c>
      <c r="G27" s="26" t="s">
        <v>109</v>
      </c>
      <c r="H27" s="26" t="s">
        <v>109</v>
      </c>
      <c r="I27" s="26" t="s">
        <v>109</v>
      </c>
      <c r="J27" s="26" t="s">
        <v>109</v>
      </c>
      <c r="K27" s="26"/>
      <c r="L27" s="87"/>
    </row>
    <row r="28" spans="1:12" ht="18">
      <c r="A28" s="47" t="s">
        <v>67</v>
      </c>
      <c r="B28" s="28">
        <v>21</v>
      </c>
      <c r="C28" s="31" t="s">
        <v>170</v>
      </c>
      <c r="D28" s="26" t="s">
        <v>47</v>
      </c>
      <c r="E28" s="26" t="s">
        <v>110</v>
      </c>
      <c r="F28" s="26">
        <v>1061</v>
      </c>
      <c r="G28" s="26" t="s">
        <v>109</v>
      </c>
      <c r="H28" s="26" t="s">
        <v>109</v>
      </c>
      <c r="I28" s="26" t="s">
        <v>109</v>
      </c>
      <c r="J28" s="26" t="s">
        <v>109</v>
      </c>
      <c r="K28" s="26"/>
      <c r="L28" s="87"/>
    </row>
    <row r="29" spans="1:12" ht="18">
      <c r="A29" s="47" t="s">
        <v>68</v>
      </c>
      <c r="B29" s="22">
        <v>22</v>
      </c>
      <c r="C29" s="31" t="s">
        <v>171</v>
      </c>
      <c r="D29" s="26" t="s">
        <v>47</v>
      </c>
      <c r="E29" s="26" t="s">
        <v>110</v>
      </c>
      <c r="F29" s="26">
        <v>1059</v>
      </c>
      <c r="G29" s="26" t="s">
        <v>109</v>
      </c>
      <c r="H29" s="26" t="s">
        <v>109</v>
      </c>
      <c r="I29" s="26" t="s">
        <v>109</v>
      </c>
      <c r="J29" s="26" t="s">
        <v>109</v>
      </c>
      <c r="K29" s="26"/>
      <c r="L29" s="87"/>
    </row>
    <row r="30" spans="1:12" ht="18">
      <c r="A30" s="47" t="s">
        <v>71</v>
      </c>
      <c r="B30" s="22">
        <v>23</v>
      </c>
      <c r="C30" s="31" t="s">
        <v>172</v>
      </c>
      <c r="D30" s="26" t="s">
        <v>47</v>
      </c>
      <c r="E30" s="26" t="s">
        <v>110</v>
      </c>
      <c r="F30" s="26">
        <v>1058</v>
      </c>
      <c r="G30" s="26" t="s">
        <v>109</v>
      </c>
      <c r="H30" s="26" t="s">
        <v>109</v>
      </c>
      <c r="I30" s="26" t="s">
        <v>109</v>
      </c>
      <c r="J30" s="26" t="s">
        <v>109</v>
      </c>
      <c r="K30" s="26"/>
      <c r="L30" s="87"/>
    </row>
    <row r="31" spans="1:12" ht="18">
      <c r="A31" s="47" t="s">
        <v>72</v>
      </c>
      <c r="B31" s="22">
        <v>24</v>
      </c>
      <c r="C31" s="31" t="s">
        <v>173</v>
      </c>
      <c r="D31" s="26" t="s">
        <v>47</v>
      </c>
      <c r="E31" s="26" t="s">
        <v>110</v>
      </c>
      <c r="F31" s="26">
        <v>1259</v>
      </c>
      <c r="G31" s="26" t="s">
        <v>109</v>
      </c>
      <c r="H31" s="26" t="s">
        <v>109</v>
      </c>
      <c r="I31" s="26" t="s">
        <v>109</v>
      </c>
      <c r="J31" s="26" t="s">
        <v>109</v>
      </c>
      <c r="K31" s="26"/>
      <c r="L31" s="87"/>
    </row>
    <row r="32" spans="1:12" ht="18">
      <c r="A32" s="47" t="s">
        <v>73</v>
      </c>
      <c r="B32" s="22">
        <v>25</v>
      </c>
      <c r="C32" s="31" t="s">
        <v>174</v>
      </c>
      <c r="D32" s="26" t="s">
        <v>47</v>
      </c>
      <c r="E32" s="26" t="s">
        <v>110</v>
      </c>
      <c r="F32" s="26">
        <v>1052</v>
      </c>
      <c r="G32" s="26" t="s">
        <v>109</v>
      </c>
      <c r="H32" s="26" t="s">
        <v>109</v>
      </c>
      <c r="I32" s="26" t="s">
        <v>109</v>
      </c>
      <c r="J32" s="26" t="s">
        <v>109</v>
      </c>
      <c r="K32" s="26"/>
      <c r="L32" s="87"/>
    </row>
    <row r="33" spans="1:12" ht="18">
      <c r="A33" s="47" t="s">
        <v>74</v>
      </c>
      <c r="B33" s="22">
        <v>26</v>
      </c>
      <c r="C33" s="31" t="s">
        <v>178</v>
      </c>
      <c r="D33" s="26" t="s">
        <v>124</v>
      </c>
      <c r="E33" s="26" t="s">
        <v>118</v>
      </c>
      <c r="F33" s="26">
        <v>1232</v>
      </c>
      <c r="G33" s="26"/>
      <c r="H33" s="26"/>
      <c r="I33" s="26"/>
      <c r="J33" s="26"/>
      <c r="K33" s="26" t="s">
        <v>109</v>
      </c>
      <c r="L33" s="87">
        <v>61.64</v>
      </c>
    </row>
    <row r="34" spans="1:12" ht="18">
      <c r="A34" s="47" t="s">
        <v>75</v>
      </c>
      <c r="B34" s="22">
        <v>27</v>
      </c>
      <c r="C34" s="31" t="s">
        <v>179</v>
      </c>
      <c r="D34" s="26" t="s">
        <v>47</v>
      </c>
      <c r="E34" s="26" t="s">
        <v>127</v>
      </c>
      <c r="F34" s="26">
        <v>1122</v>
      </c>
      <c r="G34" s="26"/>
      <c r="H34" s="26" t="s">
        <v>109</v>
      </c>
      <c r="I34" s="26" t="s">
        <v>109</v>
      </c>
      <c r="J34" s="26" t="s">
        <v>109</v>
      </c>
      <c r="K34" s="26" t="s">
        <v>109</v>
      </c>
      <c r="L34" s="87">
        <v>2.4</v>
      </c>
    </row>
    <row r="35" spans="1:12" ht="18">
      <c r="A35" s="47" t="s">
        <v>76</v>
      </c>
      <c r="B35" s="22">
        <v>28</v>
      </c>
      <c r="C35" s="83" t="s">
        <v>180</v>
      </c>
      <c r="D35" s="26" t="s">
        <v>182</v>
      </c>
      <c r="E35" s="26" t="s">
        <v>183</v>
      </c>
      <c r="F35" s="26">
        <v>343</v>
      </c>
      <c r="G35" s="26" t="s">
        <v>109</v>
      </c>
      <c r="H35" s="26" t="s">
        <v>109</v>
      </c>
      <c r="I35" s="26" t="s">
        <v>109</v>
      </c>
      <c r="J35" s="26"/>
      <c r="K35" s="26"/>
      <c r="L35" s="87"/>
    </row>
    <row r="36" spans="1:12" ht="18">
      <c r="A36" s="47" t="s">
        <v>77</v>
      </c>
      <c r="B36" s="22">
        <v>29</v>
      </c>
      <c r="C36" s="83" t="s">
        <v>181</v>
      </c>
      <c r="D36" s="26" t="s">
        <v>182</v>
      </c>
      <c r="E36" s="26" t="s">
        <v>110</v>
      </c>
      <c r="F36" s="26">
        <v>69</v>
      </c>
      <c r="G36" s="26" t="s">
        <v>109</v>
      </c>
      <c r="H36" s="26" t="s">
        <v>109</v>
      </c>
      <c r="I36" s="26" t="s">
        <v>109</v>
      </c>
      <c r="J36" s="26"/>
      <c r="K36" s="26" t="s">
        <v>109</v>
      </c>
      <c r="L36" s="87">
        <v>2.4</v>
      </c>
    </row>
    <row r="37" spans="1:12" ht="18">
      <c r="A37" s="47" t="s">
        <v>78</v>
      </c>
      <c r="B37" s="22">
        <v>30</v>
      </c>
      <c r="C37" s="21" t="s">
        <v>116</v>
      </c>
      <c r="D37" s="16" t="s">
        <v>124</v>
      </c>
      <c r="E37" s="16" t="s">
        <v>108</v>
      </c>
      <c r="F37" s="16">
        <v>1342</v>
      </c>
      <c r="G37" s="17" t="s">
        <v>109</v>
      </c>
      <c r="H37" s="17" t="s">
        <v>109</v>
      </c>
      <c r="I37" s="17" t="s">
        <v>109</v>
      </c>
      <c r="J37" s="17" t="s">
        <v>109</v>
      </c>
      <c r="K37" s="17"/>
      <c r="L37" s="89"/>
    </row>
    <row r="38" spans="1:12" ht="18">
      <c r="A38" s="47" t="s">
        <v>79</v>
      </c>
      <c r="B38" s="22">
        <v>31</v>
      </c>
      <c r="C38" s="21" t="s">
        <v>111</v>
      </c>
      <c r="D38" s="16" t="s">
        <v>124</v>
      </c>
      <c r="E38" s="16" t="s">
        <v>110</v>
      </c>
      <c r="F38" s="16">
        <v>1353</v>
      </c>
      <c r="G38" s="17" t="s">
        <v>109</v>
      </c>
      <c r="H38" s="17" t="s">
        <v>109</v>
      </c>
      <c r="I38" s="17" t="s">
        <v>109</v>
      </c>
      <c r="J38" s="17" t="s">
        <v>109</v>
      </c>
      <c r="K38" s="17"/>
      <c r="L38" s="89"/>
    </row>
    <row r="39" spans="1:12" ht="18">
      <c r="A39" s="47" t="s">
        <v>80</v>
      </c>
      <c r="B39" s="22">
        <v>32</v>
      </c>
      <c r="C39" s="21" t="s">
        <v>112</v>
      </c>
      <c r="D39" s="16" t="s">
        <v>124</v>
      </c>
      <c r="E39" s="16" t="s">
        <v>110</v>
      </c>
      <c r="F39" s="16">
        <v>1349</v>
      </c>
      <c r="G39" s="17" t="s">
        <v>109</v>
      </c>
      <c r="H39" s="17" t="s">
        <v>109</v>
      </c>
      <c r="I39" s="17" t="s">
        <v>109</v>
      </c>
      <c r="J39" s="17" t="s">
        <v>109</v>
      </c>
      <c r="K39" s="17"/>
      <c r="L39" s="89"/>
    </row>
    <row r="40" spans="1:12" ht="18">
      <c r="A40" s="47" t="s">
        <v>81</v>
      </c>
      <c r="B40" s="22">
        <v>33</v>
      </c>
      <c r="C40" s="21" t="s">
        <v>113</v>
      </c>
      <c r="D40" s="16" t="s">
        <v>124</v>
      </c>
      <c r="E40" s="16" t="s">
        <v>110</v>
      </c>
      <c r="F40" s="16">
        <v>1350</v>
      </c>
      <c r="G40" s="17" t="s">
        <v>109</v>
      </c>
      <c r="H40" s="17" t="s">
        <v>109</v>
      </c>
      <c r="I40" s="17" t="s">
        <v>109</v>
      </c>
      <c r="J40" s="17" t="s">
        <v>109</v>
      </c>
      <c r="K40" s="17"/>
      <c r="L40" s="89"/>
    </row>
    <row r="41" spans="1:12" ht="18">
      <c r="A41" s="47" t="s">
        <v>82</v>
      </c>
      <c r="B41" s="22">
        <v>34</v>
      </c>
      <c r="C41" s="21" t="s">
        <v>114</v>
      </c>
      <c r="D41" s="16" t="s">
        <v>124</v>
      </c>
      <c r="E41" s="16" t="s">
        <v>110</v>
      </c>
      <c r="F41" s="16">
        <v>1347</v>
      </c>
      <c r="G41" s="17" t="s">
        <v>109</v>
      </c>
      <c r="H41" s="17" t="s">
        <v>109</v>
      </c>
      <c r="I41" s="17" t="s">
        <v>109</v>
      </c>
      <c r="J41" s="17" t="s">
        <v>109</v>
      </c>
      <c r="K41" s="17"/>
      <c r="L41" s="89"/>
    </row>
    <row r="42" spans="1:12" ht="18">
      <c r="A42" s="47" t="s">
        <v>83</v>
      </c>
      <c r="B42" s="22">
        <v>35</v>
      </c>
      <c r="C42" s="21" t="s">
        <v>117</v>
      </c>
      <c r="D42" s="16" t="s">
        <v>124</v>
      </c>
      <c r="E42" s="16" t="s">
        <v>110</v>
      </c>
      <c r="F42" s="16">
        <v>1453</v>
      </c>
      <c r="G42" s="17" t="s">
        <v>109</v>
      </c>
      <c r="H42" s="17" t="s">
        <v>109</v>
      </c>
      <c r="I42" s="17" t="s">
        <v>109</v>
      </c>
      <c r="J42" s="17" t="s">
        <v>109</v>
      </c>
      <c r="K42" s="17"/>
      <c r="L42" s="89"/>
    </row>
    <row r="43" spans="1:12" ht="18">
      <c r="A43" s="47" t="s">
        <v>84</v>
      </c>
      <c r="B43" s="22">
        <v>36</v>
      </c>
      <c r="C43" s="31" t="s">
        <v>129</v>
      </c>
      <c r="D43" s="26" t="s">
        <v>124</v>
      </c>
      <c r="E43" s="26" t="s">
        <v>110</v>
      </c>
      <c r="F43" s="26">
        <v>1469</v>
      </c>
      <c r="G43" s="26" t="s">
        <v>109</v>
      </c>
      <c r="H43" s="26"/>
      <c r="I43" s="26" t="s">
        <v>109</v>
      </c>
      <c r="J43" s="26"/>
      <c r="K43" s="17"/>
      <c r="L43" s="89"/>
    </row>
    <row r="44" spans="1:12" ht="18">
      <c r="A44" s="47" t="s">
        <v>85</v>
      </c>
      <c r="B44" s="22">
        <v>37</v>
      </c>
      <c r="C44" s="31" t="s">
        <v>130</v>
      </c>
      <c r="D44" s="26" t="s">
        <v>124</v>
      </c>
      <c r="E44" s="26" t="s">
        <v>110</v>
      </c>
      <c r="F44" s="26">
        <v>1468</v>
      </c>
      <c r="G44" s="26" t="s">
        <v>109</v>
      </c>
      <c r="H44" s="26" t="s">
        <v>109</v>
      </c>
      <c r="I44" s="26" t="s">
        <v>109</v>
      </c>
      <c r="J44" s="26"/>
      <c r="K44" s="26"/>
      <c r="L44" s="89"/>
    </row>
    <row r="45" spans="1:12" ht="18">
      <c r="A45" s="47" t="s">
        <v>86</v>
      </c>
      <c r="B45" s="22">
        <v>38</v>
      </c>
      <c r="C45" s="31" t="s">
        <v>131</v>
      </c>
      <c r="D45" s="26" t="s">
        <v>124</v>
      </c>
      <c r="E45" s="26" t="s">
        <v>110</v>
      </c>
      <c r="F45" s="26">
        <v>1473</v>
      </c>
      <c r="G45" s="26" t="s">
        <v>109</v>
      </c>
      <c r="H45" s="26"/>
      <c r="I45" s="26" t="s">
        <v>109</v>
      </c>
      <c r="J45" s="26"/>
      <c r="K45" s="26"/>
      <c r="L45" s="87"/>
    </row>
    <row r="46" spans="1:12" ht="18">
      <c r="A46" s="47" t="s">
        <v>87</v>
      </c>
      <c r="B46" s="22">
        <v>39</v>
      </c>
      <c r="C46" s="31" t="s">
        <v>132</v>
      </c>
      <c r="D46" s="26" t="s">
        <v>124</v>
      </c>
      <c r="E46" s="26" t="s">
        <v>110</v>
      </c>
      <c r="F46" s="26">
        <v>1467</v>
      </c>
      <c r="G46" s="26" t="s">
        <v>109</v>
      </c>
      <c r="H46" s="26"/>
      <c r="I46" s="26" t="s">
        <v>109</v>
      </c>
      <c r="J46" s="26"/>
      <c r="K46" s="26"/>
      <c r="L46" s="87"/>
    </row>
    <row r="47" spans="1:12" ht="18">
      <c r="A47" s="47" t="s">
        <v>88</v>
      </c>
      <c r="B47" s="22">
        <v>40</v>
      </c>
      <c r="C47" s="21" t="s">
        <v>133</v>
      </c>
      <c r="D47" s="16" t="s">
        <v>124</v>
      </c>
      <c r="E47" s="16" t="s">
        <v>110</v>
      </c>
      <c r="F47" s="16">
        <v>1471</v>
      </c>
      <c r="G47" s="17" t="s">
        <v>109</v>
      </c>
      <c r="H47" s="17"/>
      <c r="I47" s="17" t="s">
        <v>109</v>
      </c>
      <c r="J47" s="17"/>
      <c r="K47" s="26"/>
      <c r="L47" s="87"/>
    </row>
    <row r="48" spans="1:12" ht="18">
      <c r="A48" s="47">
        <v>41</v>
      </c>
      <c r="B48" s="22">
        <v>41</v>
      </c>
      <c r="C48" s="21" t="s">
        <v>134</v>
      </c>
      <c r="D48" s="16" t="s">
        <v>124</v>
      </c>
      <c r="E48" s="16" t="s">
        <v>110</v>
      </c>
      <c r="F48" s="16">
        <v>1472</v>
      </c>
      <c r="G48" s="16" t="s">
        <v>109</v>
      </c>
      <c r="H48" s="16"/>
      <c r="I48" s="16" t="s">
        <v>109</v>
      </c>
      <c r="J48" s="16"/>
      <c r="K48" s="17"/>
      <c r="L48" s="87"/>
    </row>
    <row r="49" spans="1:12" ht="18">
      <c r="A49" s="47">
        <v>42</v>
      </c>
      <c r="B49" s="22">
        <v>42</v>
      </c>
      <c r="C49" s="21" t="s">
        <v>135</v>
      </c>
      <c r="D49" s="16" t="s">
        <v>124</v>
      </c>
      <c r="E49" s="16" t="s">
        <v>110</v>
      </c>
      <c r="F49" s="16">
        <v>1466</v>
      </c>
      <c r="G49" s="17" t="s">
        <v>109</v>
      </c>
      <c r="H49" s="17"/>
      <c r="I49" s="17" t="s">
        <v>109</v>
      </c>
      <c r="J49" s="17"/>
      <c r="K49" s="16"/>
      <c r="L49" s="87"/>
    </row>
    <row r="50" spans="1:12" ht="18">
      <c r="A50" s="47">
        <v>43</v>
      </c>
      <c r="B50" s="22">
        <v>43</v>
      </c>
      <c r="C50" s="21" t="s">
        <v>136</v>
      </c>
      <c r="D50" s="16" t="s">
        <v>124</v>
      </c>
      <c r="E50" s="16" t="s">
        <v>110</v>
      </c>
      <c r="F50" s="16">
        <v>1465</v>
      </c>
      <c r="G50" s="17" t="s">
        <v>109</v>
      </c>
      <c r="H50" s="17"/>
      <c r="I50" s="17" t="s">
        <v>109</v>
      </c>
      <c r="J50" s="20"/>
      <c r="K50" s="17"/>
      <c r="L50" s="87"/>
    </row>
    <row r="51" spans="1:12" ht="18">
      <c r="A51" s="47">
        <v>44</v>
      </c>
      <c r="B51" s="22">
        <v>44</v>
      </c>
      <c r="C51" s="21" t="s">
        <v>197</v>
      </c>
      <c r="D51" s="16" t="s">
        <v>124</v>
      </c>
      <c r="E51" s="16" t="s">
        <v>120</v>
      </c>
      <c r="F51" s="16">
        <v>1078</v>
      </c>
      <c r="G51" s="17" t="s">
        <v>109</v>
      </c>
      <c r="H51" s="17" t="s">
        <v>109</v>
      </c>
      <c r="I51" s="17" t="s">
        <v>109</v>
      </c>
      <c r="J51" s="17" t="s">
        <v>109</v>
      </c>
      <c r="K51" s="17" t="s">
        <v>109</v>
      </c>
      <c r="L51" s="87">
        <v>62</v>
      </c>
    </row>
    <row r="52" spans="1:12" ht="18">
      <c r="A52" s="47">
        <v>45</v>
      </c>
      <c r="B52" s="28">
        <v>45</v>
      </c>
      <c r="C52" s="21" t="s">
        <v>198</v>
      </c>
      <c r="D52" s="16" t="s">
        <v>124</v>
      </c>
      <c r="E52" s="16" t="s">
        <v>110</v>
      </c>
      <c r="F52" s="16">
        <v>1182</v>
      </c>
      <c r="G52" s="17" t="s">
        <v>109</v>
      </c>
      <c r="H52" s="17" t="s">
        <v>109</v>
      </c>
      <c r="I52" s="17" t="s">
        <v>109</v>
      </c>
      <c r="J52" s="17" t="s">
        <v>109</v>
      </c>
      <c r="K52" s="17" t="s">
        <v>109</v>
      </c>
      <c r="L52" s="88">
        <v>2.4</v>
      </c>
    </row>
    <row r="53" spans="1:12" ht="18">
      <c r="A53" s="47">
        <v>46</v>
      </c>
      <c r="B53" s="28">
        <v>46</v>
      </c>
      <c r="C53" s="21" t="s">
        <v>139</v>
      </c>
      <c r="D53" s="16" t="s">
        <v>124</v>
      </c>
      <c r="E53" s="16" t="s">
        <v>110</v>
      </c>
      <c r="F53" s="16">
        <v>1377</v>
      </c>
      <c r="G53" s="17" t="s">
        <v>109</v>
      </c>
      <c r="H53" s="17" t="s">
        <v>109</v>
      </c>
      <c r="I53" s="17" t="s">
        <v>109</v>
      </c>
      <c r="J53" s="17"/>
      <c r="K53" s="17"/>
      <c r="L53" s="88"/>
    </row>
    <row r="54" spans="1:12" ht="18">
      <c r="A54" s="47">
        <v>47</v>
      </c>
      <c r="B54" s="28">
        <v>47</v>
      </c>
      <c r="C54" s="21" t="s">
        <v>140</v>
      </c>
      <c r="D54" s="16" t="s">
        <v>124</v>
      </c>
      <c r="E54" s="16" t="s">
        <v>110</v>
      </c>
      <c r="F54" s="16">
        <v>1378</v>
      </c>
      <c r="G54" s="17" t="s">
        <v>109</v>
      </c>
      <c r="H54" s="17" t="s">
        <v>109</v>
      </c>
      <c r="I54" s="17" t="s">
        <v>109</v>
      </c>
      <c r="J54" s="17"/>
      <c r="K54" s="17"/>
      <c r="L54" s="88"/>
    </row>
    <row r="55" spans="1:12" ht="18">
      <c r="A55" s="47">
        <v>48</v>
      </c>
      <c r="B55" s="28">
        <v>48</v>
      </c>
      <c r="C55" s="21" t="s">
        <v>141</v>
      </c>
      <c r="D55" s="16" t="s">
        <v>124</v>
      </c>
      <c r="E55" s="16" t="s">
        <v>110</v>
      </c>
      <c r="F55" s="16">
        <v>1379</v>
      </c>
      <c r="G55" s="17" t="s">
        <v>109</v>
      </c>
      <c r="H55" s="17" t="s">
        <v>109</v>
      </c>
      <c r="I55" s="17" t="s">
        <v>109</v>
      </c>
      <c r="J55" s="17"/>
      <c r="K55" s="17"/>
      <c r="L55" s="88"/>
    </row>
    <row r="56" spans="1:12" ht="18">
      <c r="A56" s="47">
        <v>49</v>
      </c>
      <c r="B56" s="28">
        <v>49</v>
      </c>
      <c r="C56" s="21" t="s">
        <v>142</v>
      </c>
      <c r="D56" s="16" t="s">
        <v>124</v>
      </c>
      <c r="E56" s="16" t="s">
        <v>110</v>
      </c>
      <c r="F56" s="16">
        <v>1422</v>
      </c>
      <c r="G56" s="17" t="s">
        <v>109</v>
      </c>
      <c r="H56" s="17" t="s">
        <v>109</v>
      </c>
      <c r="I56" s="17" t="s">
        <v>109</v>
      </c>
      <c r="J56" s="17"/>
      <c r="K56" s="17"/>
      <c r="L56" s="88"/>
    </row>
    <row r="57" spans="1:12" ht="18">
      <c r="A57" s="47">
        <v>50</v>
      </c>
      <c r="B57" s="28">
        <v>50</v>
      </c>
      <c r="C57" s="31" t="s">
        <v>199</v>
      </c>
      <c r="D57" s="26" t="s">
        <v>124</v>
      </c>
      <c r="E57" s="26" t="s">
        <v>122</v>
      </c>
      <c r="F57" s="26">
        <v>1049</v>
      </c>
      <c r="G57" s="26"/>
      <c r="H57" s="26"/>
      <c r="I57" s="26"/>
      <c r="J57" s="26"/>
      <c r="K57" s="26" t="s">
        <v>109</v>
      </c>
      <c r="L57" s="88">
        <v>2.4</v>
      </c>
    </row>
    <row r="58" spans="1:12" ht="18">
      <c r="A58" s="47">
        <v>51</v>
      </c>
      <c r="B58" s="28">
        <v>51</v>
      </c>
      <c r="C58" s="31" t="s">
        <v>144</v>
      </c>
      <c r="D58" s="26" t="s">
        <v>124</v>
      </c>
      <c r="E58" s="26" t="s">
        <v>110</v>
      </c>
      <c r="F58" s="26">
        <v>1336</v>
      </c>
      <c r="G58" s="26" t="s">
        <v>109</v>
      </c>
      <c r="H58" s="26" t="s">
        <v>109</v>
      </c>
      <c r="I58" s="26" t="s">
        <v>109</v>
      </c>
      <c r="J58" s="26" t="s">
        <v>109</v>
      </c>
      <c r="K58" s="26"/>
      <c r="L58" s="88"/>
    </row>
    <row r="59" spans="1:12" ht="18">
      <c r="A59" s="47">
        <v>52</v>
      </c>
      <c r="B59" s="28">
        <v>52</v>
      </c>
      <c r="C59" s="31" t="s">
        <v>145</v>
      </c>
      <c r="D59" s="26" t="s">
        <v>124</v>
      </c>
      <c r="E59" s="26" t="s">
        <v>110</v>
      </c>
      <c r="F59" s="26">
        <v>1260</v>
      </c>
      <c r="G59" s="26" t="s">
        <v>109</v>
      </c>
      <c r="H59" s="26" t="s">
        <v>109</v>
      </c>
      <c r="I59" s="26" t="s">
        <v>109</v>
      </c>
      <c r="J59" s="26" t="s">
        <v>109</v>
      </c>
      <c r="K59" s="26"/>
      <c r="L59" s="88"/>
    </row>
    <row r="60" spans="1:12" ht="18">
      <c r="A60" s="47">
        <v>53</v>
      </c>
      <c r="B60" s="28">
        <v>53</v>
      </c>
      <c r="C60" s="31" t="s">
        <v>175</v>
      </c>
      <c r="D60" s="26" t="s">
        <v>47</v>
      </c>
      <c r="E60" s="26" t="s">
        <v>149</v>
      </c>
      <c r="F60" s="26">
        <v>1062</v>
      </c>
      <c r="G60" s="26" t="s">
        <v>109</v>
      </c>
      <c r="H60" s="26" t="s">
        <v>109</v>
      </c>
      <c r="I60" s="26" t="s">
        <v>109</v>
      </c>
      <c r="J60" s="26" t="s">
        <v>109</v>
      </c>
      <c r="K60" s="26"/>
      <c r="L60" s="88"/>
    </row>
    <row r="61" spans="1:12" ht="18">
      <c r="A61" s="47">
        <v>54</v>
      </c>
      <c r="B61" s="28">
        <v>54</v>
      </c>
      <c r="C61" s="31" t="s">
        <v>176</v>
      </c>
      <c r="D61" s="26" t="s">
        <v>47</v>
      </c>
      <c r="E61" s="26" t="s">
        <v>110</v>
      </c>
      <c r="F61" s="26">
        <v>1260</v>
      </c>
      <c r="G61" s="26" t="s">
        <v>109</v>
      </c>
      <c r="H61" s="26" t="s">
        <v>109</v>
      </c>
      <c r="I61" s="26" t="s">
        <v>109</v>
      </c>
      <c r="J61" s="26" t="s">
        <v>109</v>
      </c>
      <c r="K61" s="26"/>
      <c r="L61" s="88"/>
    </row>
    <row r="62" spans="1:12" ht="18">
      <c r="A62" s="47">
        <v>55</v>
      </c>
      <c r="B62" s="28">
        <v>55</v>
      </c>
      <c r="C62" s="31" t="s">
        <v>318</v>
      </c>
      <c r="D62" s="26" t="s">
        <v>182</v>
      </c>
      <c r="E62" s="26" t="s">
        <v>183</v>
      </c>
      <c r="F62" s="26">
        <v>623</v>
      </c>
      <c r="G62" s="26" t="s">
        <v>109</v>
      </c>
      <c r="H62" s="26" t="s">
        <v>109</v>
      </c>
      <c r="I62" s="26" t="s">
        <v>109</v>
      </c>
      <c r="J62" s="26"/>
      <c r="K62" s="20"/>
      <c r="L62" s="87"/>
    </row>
    <row r="63" spans="1:12" ht="18.75">
      <c r="A63" s="47">
        <v>56</v>
      </c>
      <c r="B63" s="28">
        <v>61</v>
      </c>
      <c r="C63" s="31" t="s">
        <v>177</v>
      </c>
      <c r="D63" s="26" t="s">
        <v>124</v>
      </c>
      <c r="E63" s="26" t="s">
        <v>115</v>
      </c>
      <c r="F63" s="27" t="s">
        <v>317</v>
      </c>
      <c r="G63" s="26" t="s">
        <v>109</v>
      </c>
      <c r="H63" s="26" t="s">
        <v>109</v>
      </c>
      <c r="I63" s="26" t="s">
        <v>109</v>
      </c>
      <c r="J63" s="20"/>
      <c r="K63" s="20"/>
      <c r="L63" s="87"/>
    </row>
    <row r="64" spans="1:12" ht="18">
      <c r="A64" s="47">
        <v>57</v>
      </c>
      <c r="B64" s="28">
        <v>63</v>
      </c>
      <c r="C64" s="31" t="s">
        <v>187</v>
      </c>
      <c r="D64" s="26" t="s">
        <v>185</v>
      </c>
      <c r="E64" s="26" t="s">
        <v>319</v>
      </c>
      <c r="F64" s="26" t="s">
        <v>320</v>
      </c>
      <c r="G64" s="26"/>
      <c r="H64" s="26"/>
      <c r="I64" s="26"/>
      <c r="J64" s="26"/>
      <c r="K64" s="26" t="s">
        <v>109</v>
      </c>
      <c r="L64" s="88">
        <v>2.4</v>
      </c>
    </row>
    <row r="65" spans="1:12" ht="18">
      <c r="A65" s="47">
        <v>58</v>
      </c>
      <c r="B65" s="28">
        <v>64</v>
      </c>
      <c r="C65" s="31" t="s">
        <v>321</v>
      </c>
      <c r="D65" s="26" t="s">
        <v>185</v>
      </c>
      <c r="E65" s="26" t="s">
        <v>110</v>
      </c>
      <c r="F65" s="26" t="s">
        <v>322</v>
      </c>
      <c r="G65" s="26"/>
      <c r="H65" s="26" t="s">
        <v>109</v>
      </c>
      <c r="I65" s="26" t="s">
        <v>109</v>
      </c>
      <c r="J65" s="26" t="s">
        <v>109</v>
      </c>
      <c r="K65" s="26"/>
      <c r="L65" s="87"/>
    </row>
    <row r="66" spans="1:12" ht="19.5" thickBot="1">
      <c r="A66" s="48">
        <v>59</v>
      </c>
      <c r="B66" s="37">
        <v>60</v>
      </c>
      <c r="C66" s="39" t="s">
        <v>148</v>
      </c>
      <c r="D66" s="38" t="s">
        <v>124</v>
      </c>
      <c r="E66" s="38" t="s">
        <v>108</v>
      </c>
      <c r="F66" s="236" t="s">
        <v>146</v>
      </c>
      <c r="G66" s="38" t="s">
        <v>109</v>
      </c>
      <c r="H66" s="38"/>
      <c r="I66" s="38" t="s">
        <v>109</v>
      </c>
      <c r="J66" s="38"/>
      <c r="K66" s="38"/>
      <c r="L66" s="237"/>
    </row>
    <row r="67" spans="1:12" ht="18">
      <c r="A67" s="4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35"/>
    </row>
    <row r="68" spans="1:12" ht="18">
      <c r="A68" s="40"/>
      <c r="B68" s="11"/>
      <c r="C68" s="11"/>
      <c r="D68" s="11"/>
      <c r="E68" s="11"/>
      <c r="F68" s="11"/>
      <c r="G68" s="11"/>
      <c r="H68" s="11"/>
      <c r="I68" s="11"/>
      <c r="J68" s="24"/>
      <c r="K68" s="24"/>
      <c r="L68" s="12"/>
    </row>
    <row r="69" spans="1:12" ht="18">
      <c r="A69" s="40"/>
      <c r="B69" s="25"/>
      <c r="C69" s="36"/>
      <c r="D69" s="24"/>
      <c r="E69" s="24"/>
      <c r="F69" s="24"/>
      <c r="G69" s="24"/>
      <c r="H69" s="24"/>
      <c r="I69" s="24"/>
      <c r="J69" s="24"/>
      <c r="K69" s="24"/>
      <c r="L69" s="235"/>
    </row>
    <row r="70" spans="1:12" ht="18">
      <c r="A70" s="4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>
      <c r="A71" s="40"/>
      <c r="B71" s="25"/>
      <c r="C71" s="36"/>
      <c r="D71" s="24"/>
      <c r="E71" s="24"/>
      <c r="F71" s="24"/>
      <c r="G71" s="24"/>
      <c r="H71" s="24"/>
      <c r="I71" s="24"/>
      <c r="J71" s="24"/>
      <c r="K71" s="24"/>
      <c r="L71" s="235"/>
    </row>
    <row r="72" spans="1:12" ht="18">
      <c r="A72" s="40"/>
      <c r="B72" s="25"/>
      <c r="C72" s="36"/>
      <c r="D72" s="24"/>
      <c r="E72" s="24"/>
      <c r="F72" s="24"/>
      <c r="G72" s="24"/>
      <c r="H72" s="24"/>
      <c r="I72" s="24"/>
      <c r="J72" s="24"/>
      <c r="K72" s="24"/>
      <c r="L72" s="235"/>
    </row>
    <row r="73" spans="1:12" ht="18">
      <c r="A73" s="40"/>
      <c r="B73" s="25"/>
      <c r="C73" s="36"/>
      <c r="D73" s="24"/>
      <c r="E73" s="24"/>
      <c r="F73" s="24"/>
      <c r="G73" s="24"/>
      <c r="H73" s="24"/>
      <c r="I73" s="24"/>
      <c r="J73" s="24"/>
      <c r="K73" s="24"/>
      <c r="L73" s="41"/>
    </row>
    <row r="74" spans="1:12" ht="18">
      <c r="A74" s="40"/>
      <c r="B74" s="25"/>
      <c r="C74" s="36"/>
      <c r="D74" s="24"/>
      <c r="E74" s="24"/>
      <c r="F74" s="24"/>
      <c r="G74" s="24"/>
      <c r="H74" s="24"/>
      <c r="I74" s="24"/>
      <c r="J74" s="24"/>
      <c r="K74" s="24"/>
      <c r="L74" s="41"/>
    </row>
    <row r="75" spans="1:12" ht="18">
      <c r="A75" s="40"/>
      <c r="B75" s="25"/>
      <c r="C75" s="36"/>
      <c r="D75" s="24"/>
      <c r="E75" s="24"/>
      <c r="F75" s="24"/>
      <c r="G75" s="24"/>
      <c r="H75" s="24"/>
      <c r="I75" s="24"/>
      <c r="J75" s="24"/>
      <c r="K75" s="24"/>
      <c r="L75" s="41"/>
    </row>
    <row r="76" spans="1:12" ht="18">
      <c r="A76" s="40"/>
      <c r="B76" s="25"/>
      <c r="C76" s="36"/>
      <c r="D76" s="24"/>
      <c r="E76" s="24"/>
      <c r="F76" s="24"/>
      <c r="G76" s="24"/>
      <c r="H76" s="24"/>
      <c r="I76" s="24"/>
      <c r="J76" s="24"/>
      <c r="K76" s="24"/>
      <c r="L76" s="41"/>
    </row>
    <row r="77" spans="1:12" ht="18">
      <c r="A77" s="40"/>
      <c r="B77" s="25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">
      <c r="A78" s="23"/>
      <c r="B78" s="23"/>
      <c r="C78" s="36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8">
      <c r="A79" s="40"/>
      <c r="B79" s="24"/>
      <c r="C79" s="23"/>
      <c r="D79" s="24"/>
      <c r="E79" s="24"/>
      <c r="F79" s="24"/>
      <c r="G79" s="24"/>
      <c r="H79" s="24"/>
      <c r="I79" s="24"/>
      <c r="J79" s="24"/>
      <c r="K79" s="24"/>
      <c r="L79" s="41"/>
    </row>
    <row r="80" spans="1:12" ht="18">
      <c r="A80" s="40"/>
      <c r="B80" s="24"/>
      <c r="C80" s="23"/>
      <c r="D80" s="24"/>
      <c r="E80" s="24"/>
      <c r="F80" s="24"/>
      <c r="G80" s="24"/>
      <c r="H80" s="24"/>
      <c r="I80" s="24"/>
      <c r="J80" s="24"/>
      <c r="K80" s="24"/>
      <c r="L80" s="41"/>
    </row>
    <row r="81" spans="1:12" ht="18">
      <c r="A81" s="40"/>
      <c r="B81" s="24"/>
      <c r="C81" s="23"/>
      <c r="D81" s="24"/>
      <c r="E81" s="24"/>
      <c r="F81" s="24"/>
      <c r="G81" s="24"/>
      <c r="H81" s="24"/>
      <c r="I81" s="24"/>
      <c r="J81" s="24"/>
      <c r="K81" s="24"/>
      <c r="L81" s="41"/>
    </row>
    <row r="82" spans="1:12" ht="18">
      <c r="A82" s="40"/>
      <c r="B82" s="24"/>
      <c r="C82" s="23"/>
      <c r="D82" s="24"/>
      <c r="E82" s="24"/>
      <c r="F82" s="24"/>
      <c r="G82" s="24"/>
      <c r="H82" s="24"/>
      <c r="I82" s="24"/>
      <c r="J82" s="24"/>
      <c r="K82" s="24"/>
      <c r="L82" s="41"/>
    </row>
    <row r="83" spans="1:12" ht="18">
      <c r="A83" s="40"/>
      <c r="B83" s="24"/>
      <c r="C83" s="23"/>
      <c r="D83" s="24"/>
      <c r="E83" s="24"/>
      <c r="F83" s="24"/>
      <c r="G83" s="24"/>
      <c r="H83" s="24"/>
      <c r="I83" s="24"/>
      <c r="J83" s="24"/>
      <c r="K83" s="24"/>
      <c r="L83" s="41"/>
    </row>
    <row r="84" spans="1:12" ht="18">
      <c r="A84" s="40"/>
      <c r="B84" s="24"/>
      <c r="C84" s="23"/>
      <c r="D84" s="24"/>
      <c r="E84" s="24"/>
      <c r="F84" s="24"/>
      <c r="G84" s="24"/>
      <c r="H84" s="24"/>
      <c r="I84" s="24"/>
      <c r="J84" s="24"/>
      <c r="K84" s="24"/>
      <c r="L84" s="41"/>
    </row>
    <row r="85" spans="1:12" ht="18">
      <c r="A85" s="40"/>
      <c r="B85" s="24"/>
      <c r="C85" s="23"/>
      <c r="D85" s="24"/>
      <c r="E85" s="24"/>
      <c r="F85" s="24"/>
      <c r="G85" s="24"/>
      <c r="H85" s="24"/>
      <c r="I85" s="24"/>
      <c r="J85" s="24"/>
      <c r="K85" s="24"/>
      <c r="L85" s="41"/>
    </row>
    <row r="86" spans="1:12" ht="18">
      <c r="A86" s="40"/>
      <c r="B86" s="24"/>
      <c r="C86" s="23"/>
      <c r="D86" s="24"/>
      <c r="E86" s="24"/>
      <c r="F86" s="24"/>
      <c r="G86" s="24"/>
      <c r="H86" s="24"/>
      <c r="I86" s="24"/>
      <c r="J86" s="24"/>
      <c r="K86" s="24"/>
      <c r="L86" s="41"/>
    </row>
    <row r="87" spans="1:12" ht="18">
      <c r="A87" s="40"/>
      <c r="B87" s="24"/>
      <c r="C87" s="23"/>
      <c r="D87" s="24"/>
      <c r="E87" s="24"/>
      <c r="F87" s="24"/>
      <c r="G87" s="24"/>
      <c r="H87" s="24"/>
      <c r="I87" s="24"/>
      <c r="J87" s="24"/>
      <c r="K87" s="24"/>
      <c r="L87" s="41"/>
    </row>
    <row r="88" spans="1:12" ht="18">
      <c r="A88" s="4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8">
      <c r="A89" s="4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8">
      <c r="A90" s="4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8">
      <c r="A91" s="4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8">
      <c r="A92" s="4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8">
      <c r="A93" s="4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8">
      <c r="A94" s="4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8">
      <c r="A95" s="4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8">
      <c r="A96" s="4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8">
      <c r="A97" s="4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</sheetData>
  <sheetProtection/>
  <mergeCells count="7">
    <mergeCell ref="G6:K6"/>
    <mergeCell ref="A1:B5"/>
    <mergeCell ref="C1:K1"/>
    <mergeCell ref="C2:K2"/>
    <mergeCell ref="C3:K3"/>
    <mergeCell ref="D4:K4"/>
    <mergeCell ref="D5:K5"/>
  </mergeCells>
  <printOptions/>
  <pageMargins left="0.7086614173228347" right="0.7086614173228347" top="0.1968503937007874" bottom="0.3937007874015748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SheetLayoutView="85" zoomScalePageLayoutView="0" workbookViewId="0" topLeftCell="A1">
      <selection activeCell="E26" sqref="E26"/>
    </sheetView>
  </sheetViews>
  <sheetFormatPr defaultColWidth="9.140625" defaultRowHeight="12.75"/>
  <cols>
    <col min="1" max="1" width="10.421875" style="49" bestFit="1" customWidth="1"/>
    <col min="2" max="2" width="7.8515625" style="49" bestFit="1" customWidth="1"/>
    <col min="3" max="3" width="26.7109375" style="70" bestFit="1" customWidth="1"/>
    <col min="4" max="4" width="10.7109375" style="52" customWidth="1"/>
    <col min="5" max="5" width="10.7109375" style="49" customWidth="1"/>
    <col min="6" max="6" width="14.140625" style="52" hidden="1" customWidth="1"/>
    <col min="7" max="9" width="9.7109375" style="49" customWidth="1"/>
    <col min="10" max="10" width="9.7109375" style="52" customWidth="1"/>
    <col min="11" max="16384" width="9.140625" style="49" customWidth="1"/>
  </cols>
  <sheetData>
    <row r="1" spans="1:10" ht="25.5">
      <c r="A1" s="248"/>
      <c r="B1" s="248"/>
      <c r="C1" s="250" t="s">
        <v>90</v>
      </c>
      <c r="D1" s="250"/>
      <c r="E1" s="250"/>
      <c r="F1" s="250"/>
      <c r="G1" s="250"/>
      <c r="H1" s="250"/>
      <c r="I1" s="250"/>
      <c r="J1" s="250"/>
    </row>
    <row r="2" spans="1:10" ht="18">
      <c r="A2" s="248"/>
      <c r="B2" s="248"/>
      <c r="C2" s="251" t="s">
        <v>102</v>
      </c>
      <c r="D2" s="251"/>
      <c r="E2" s="251"/>
      <c r="F2" s="251"/>
      <c r="G2" s="251"/>
      <c r="H2" s="251"/>
      <c r="I2" s="251"/>
      <c r="J2" s="251"/>
    </row>
    <row r="3" spans="1:6" ht="25.5">
      <c r="A3" s="248"/>
      <c r="B3" s="248"/>
      <c r="C3" s="50" t="s">
        <v>37</v>
      </c>
      <c r="D3" s="252" t="s">
        <v>119</v>
      </c>
      <c r="E3" s="252"/>
      <c r="F3" s="51"/>
    </row>
    <row r="4" spans="1:6" ht="18">
      <c r="A4" s="248"/>
      <c r="B4" s="248"/>
      <c r="C4" s="50" t="s">
        <v>33</v>
      </c>
      <c r="D4" s="253" t="s">
        <v>97</v>
      </c>
      <c r="E4" s="253"/>
      <c r="F4" s="253"/>
    </row>
    <row r="5" spans="1:10" ht="18.75" thickBot="1">
      <c r="A5" s="249"/>
      <c r="B5" s="249"/>
      <c r="C5" s="53" t="s">
        <v>34</v>
      </c>
      <c r="D5" s="254">
        <v>41539</v>
      </c>
      <c r="E5" s="255"/>
      <c r="F5" s="255"/>
      <c r="G5" s="54"/>
      <c r="H5" s="54"/>
      <c r="I5" s="54"/>
      <c r="J5" s="55"/>
    </row>
    <row r="6" spans="1:10" ht="15">
      <c r="A6" s="123" t="s">
        <v>106</v>
      </c>
      <c r="B6" s="124" t="s">
        <v>0</v>
      </c>
      <c r="C6" s="124" t="s">
        <v>1</v>
      </c>
      <c r="D6" s="124" t="s">
        <v>2</v>
      </c>
      <c r="E6" s="124" t="s">
        <v>36</v>
      </c>
      <c r="F6" s="124" t="s">
        <v>4</v>
      </c>
      <c r="G6" s="246" t="s">
        <v>225</v>
      </c>
      <c r="H6" s="246"/>
      <c r="I6" s="246"/>
      <c r="J6" s="125" t="s">
        <v>5</v>
      </c>
    </row>
    <row r="7" spans="1:10" ht="15.75" thickBot="1">
      <c r="A7" s="126" t="s">
        <v>186</v>
      </c>
      <c r="B7" s="127" t="s">
        <v>147</v>
      </c>
      <c r="C7" s="127" t="s">
        <v>22</v>
      </c>
      <c r="D7" s="127" t="s">
        <v>23</v>
      </c>
      <c r="E7" s="127" t="s">
        <v>3</v>
      </c>
      <c r="F7" s="127" t="s">
        <v>6</v>
      </c>
      <c r="G7" s="127" t="s">
        <v>7</v>
      </c>
      <c r="H7" s="127" t="s">
        <v>8</v>
      </c>
      <c r="I7" s="127" t="s">
        <v>9</v>
      </c>
      <c r="J7" s="128" t="s">
        <v>24</v>
      </c>
    </row>
    <row r="8" spans="1:10" ht="15">
      <c r="A8" s="217">
        <v>1</v>
      </c>
      <c r="B8" s="218">
        <v>3</v>
      </c>
      <c r="C8" s="219" t="s">
        <v>235</v>
      </c>
      <c r="D8" s="161" t="s">
        <v>124</v>
      </c>
      <c r="E8" s="161">
        <v>1240</v>
      </c>
      <c r="F8" s="161"/>
      <c r="G8" s="220">
        <v>300</v>
      </c>
      <c r="H8" s="220">
        <v>292</v>
      </c>
      <c r="I8" s="220">
        <v>300</v>
      </c>
      <c r="J8" s="221">
        <f aca="true" t="shared" si="0" ref="J8:J41">G8+H8+I8</f>
        <v>892</v>
      </c>
    </row>
    <row r="9" spans="1:10" ht="15">
      <c r="A9" s="222">
        <v>2</v>
      </c>
      <c r="B9" s="223">
        <v>10</v>
      </c>
      <c r="C9" s="224" t="s">
        <v>234</v>
      </c>
      <c r="D9" s="162" t="s">
        <v>124</v>
      </c>
      <c r="E9" s="162">
        <v>1046</v>
      </c>
      <c r="F9" s="162"/>
      <c r="G9" s="190">
        <v>300</v>
      </c>
      <c r="H9" s="190">
        <v>300</v>
      </c>
      <c r="I9" s="190">
        <v>244</v>
      </c>
      <c r="J9" s="225">
        <f t="shared" si="0"/>
        <v>844</v>
      </c>
    </row>
    <row r="10" spans="1:10" ht="15">
      <c r="A10" s="222">
        <v>3</v>
      </c>
      <c r="B10" s="223">
        <v>6</v>
      </c>
      <c r="C10" s="226" t="s">
        <v>310</v>
      </c>
      <c r="D10" s="162" t="s">
        <v>124</v>
      </c>
      <c r="E10" s="162">
        <v>1044</v>
      </c>
      <c r="F10" s="162"/>
      <c r="G10" s="190">
        <v>245</v>
      </c>
      <c r="H10" s="190">
        <v>300</v>
      </c>
      <c r="I10" s="190">
        <v>240</v>
      </c>
      <c r="J10" s="225">
        <f t="shared" si="0"/>
        <v>785</v>
      </c>
    </row>
    <row r="11" spans="1:10" ht="15">
      <c r="A11" s="222">
        <v>4</v>
      </c>
      <c r="B11" s="227">
        <v>29</v>
      </c>
      <c r="C11" s="181" t="s">
        <v>311</v>
      </c>
      <c r="D11" s="182" t="s">
        <v>182</v>
      </c>
      <c r="E11" s="182">
        <v>69</v>
      </c>
      <c r="F11" s="182">
        <v>69</v>
      </c>
      <c r="G11" s="190">
        <v>287</v>
      </c>
      <c r="H11" s="190">
        <v>177</v>
      </c>
      <c r="I11" s="190">
        <v>300</v>
      </c>
      <c r="J11" s="225">
        <f t="shared" si="0"/>
        <v>764</v>
      </c>
    </row>
    <row r="12" spans="1:10" ht="15">
      <c r="A12" s="222">
        <v>5</v>
      </c>
      <c r="B12" s="223">
        <v>44</v>
      </c>
      <c r="C12" s="226" t="s">
        <v>279</v>
      </c>
      <c r="D12" s="162" t="s">
        <v>124</v>
      </c>
      <c r="E12" s="162">
        <v>1078</v>
      </c>
      <c r="F12" s="162"/>
      <c r="G12" s="190">
        <v>300</v>
      </c>
      <c r="H12" s="190">
        <v>148</v>
      </c>
      <c r="I12" s="190">
        <v>300</v>
      </c>
      <c r="J12" s="225">
        <f t="shared" si="0"/>
        <v>748</v>
      </c>
    </row>
    <row r="13" spans="1:10" ht="15">
      <c r="A13" s="222">
        <v>6</v>
      </c>
      <c r="B13" s="223">
        <v>1</v>
      </c>
      <c r="C13" s="226" t="s">
        <v>245</v>
      </c>
      <c r="D13" s="162" t="s">
        <v>124</v>
      </c>
      <c r="E13" s="162">
        <v>1072</v>
      </c>
      <c r="F13" s="162"/>
      <c r="G13" s="190">
        <v>139</v>
      </c>
      <c r="H13" s="190">
        <v>300</v>
      </c>
      <c r="I13" s="190">
        <v>300</v>
      </c>
      <c r="J13" s="225">
        <f t="shared" si="0"/>
        <v>739</v>
      </c>
    </row>
    <row r="14" spans="1:10" ht="15">
      <c r="A14" s="222">
        <v>7</v>
      </c>
      <c r="B14" s="223">
        <v>8</v>
      </c>
      <c r="C14" s="226" t="s">
        <v>242</v>
      </c>
      <c r="D14" s="162" t="s">
        <v>124</v>
      </c>
      <c r="E14" s="162">
        <v>1295</v>
      </c>
      <c r="F14" s="162"/>
      <c r="G14" s="190">
        <v>300</v>
      </c>
      <c r="H14" s="190">
        <v>85</v>
      </c>
      <c r="I14" s="190">
        <v>300</v>
      </c>
      <c r="J14" s="225">
        <f t="shared" si="0"/>
        <v>685</v>
      </c>
    </row>
    <row r="15" spans="1:10" ht="15">
      <c r="A15" s="222">
        <v>8</v>
      </c>
      <c r="B15" s="223">
        <v>15</v>
      </c>
      <c r="C15" s="224" t="s">
        <v>249</v>
      </c>
      <c r="D15" s="162" t="s">
        <v>55</v>
      </c>
      <c r="E15" s="162">
        <v>4624</v>
      </c>
      <c r="F15" s="162"/>
      <c r="G15" s="190">
        <v>185</v>
      </c>
      <c r="H15" s="190">
        <v>165</v>
      </c>
      <c r="I15" s="190">
        <v>300</v>
      </c>
      <c r="J15" s="225">
        <f t="shared" si="0"/>
        <v>650</v>
      </c>
    </row>
    <row r="16" spans="1:10" ht="15">
      <c r="A16" s="222">
        <v>9</v>
      </c>
      <c r="B16" s="223">
        <v>38</v>
      </c>
      <c r="C16" s="224" t="s">
        <v>312</v>
      </c>
      <c r="D16" s="162" t="s">
        <v>124</v>
      </c>
      <c r="E16" s="162">
        <v>1473</v>
      </c>
      <c r="F16" s="162"/>
      <c r="G16" s="190">
        <v>167</v>
      </c>
      <c r="H16" s="190">
        <v>300</v>
      </c>
      <c r="I16" s="190">
        <v>178</v>
      </c>
      <c r="J16" s="225">
        <f t="shared" si="0"/>
        <v>645</v>
      </c>
    </row>
    <row r="17" spans="1:10" ht="15">
      <c r="A17" s="222">
        <v>10</v>
      </c>
      <c r="B17" s="223">
        <v>52</v>
      </c>
      <c r="C17" s="224" t="s">
        <v>228</v>
      </c>
      <c r="D17" s="162" t="s">
        <v>124</v>
      </c>
      <c r="E17" s="162">
        <v>1260</v>
      </c>
      <c r="F17" s="162"/>
      <c r="G17" s="190">
        <v>165</v>
      </c>
      <c r="H17" s="190">
        <v>300</v>
      </c>
      <c r="I17" s="190">
        <v>177</v>
      </c>
      <c r="J17" s="225">
        <f t="shared" si="0"/>
        <v>642</v>
      </c>
    </row>
    <row r="18" spans="1:10" ht="15">
      <c r="A18" s="222">
        <v>11</v>
      </c>
      <c r="B18" s="223">
        <v>43</v>
      </c>
      <c r="C18" s="226" t="s">
        <v>266</v>
      </c>
      <c r="D18" s="162" t="s">
        <v>124</v>
      </c>
      <c r="E18" s="162">
        <v>1465</v>
      </c>
      <c r="F18" s="162"/>
      <c r="G18" s="190">
        <v>204</v>
      </c>
      <c r="H18" s="190">
        <v>161</v>
      </c>
      <c r="I18" s="190">
        <v>233</v>
      </c>
      <c r="J18" s="225">
        <f t="shared" si="0"/>
        <v>598</v>
      </c>
    </row>
    <row r="19" spans="1:10" ht="15">
      <c r="A19" s="222">
        <v>12</v>
      </c>
      <c r="B19" s="223">
        <v>45</v>
      </c>
      <c r="C19" s="226" t="s">
        <v>257</v>
      </c>
      <c r="D19" s="162" t="s">
        <v>124</v>
      </c>
      <c r="E19" s="162">
        <v>1182</v>
      </c>
      <c r="F19" s="162"/>
      <c r="G19" s="190">
        <v>279</v>
      </c>
      <c r="H19" s="190">
        <v>300</v>
      </c>
      <c r="I19" s="190">
        <v>0</v>
      </c>
      <c r="J19" s="225">
        <f t="shared" si="0"/>
        <v>579</v>
      </c>
    </row>
    <row r="20" spans="1:10" ht="15">
      <c r="A20" s="222">
        <v>13</v>
      </c>
      <c r="B20" s="223">
        <v>13</v>
      </c>
      <c r="C20" s="224" t="s">
        <v>227</v>
      </c>
      <c r="D20" s="162" t="s">
        <v>55</v>
      </c>
      <c r="E20" s="162">
        <v>3754</v>
      </c>
      <c r="F20" s="162"/>
      <c r="G20" s="190">
        <v>104</v>
      </c>
      <c r="H20" s="190">
        <v>300</v>
      </c>
      <c r="I20" s="190">
        <v>170</v>
      </c>
      <c r="J20" s="225">
        <f t="shared" si="0"/>
        <v>574</v>
      </c>
    </row>
    <row r="21" spans="1:10" ht="15">
      <c r="A21" s="222">
        <v>14</v>
      </c>
      <c r="B21" s="223">
        <v>14</v>
      </c>
      <c r="C21" s="224" t="s">
        <v>233</v>
      </c>
      <c r="D21" s="162" t="s">
        <v>55</v>
      </c>
      <c r="E21" s="162">
        <v>6693</v>
      </c>
      <c r="F21" s="162"/>
      <c r="G21" s="190">
        <v>139</v>
      </c>
      <c r="H21" s="190">
        <v>300</v>
      </c>
      <c r="I21" s="190">
        <v>105</v>
      </c>
      <c r="J21" s="225">
        <f t="shared" si="0"/>
        <v>544</v>
      </c>
    </row>
    <row r="22" spans="1:10" ht="15">
      <c r="A22" s="222">
        <v>15</v>
      </c>
      <c r="B22" s="223">
        <v>60</v>
      </c>
      <c r="C22" s="224" t="s">
        <v>258</v>
      </c>
      <c r="D22" s="162" t="s">
        <v>124</v>
      </c>
      <c r="E22" s="162" t="s">
        <v>146</v>
      </c>
      <c r="F22" s="162"/>
      <c r="G22" s="190">
        <v>137</v>
      </c>
      <c r="H22" s="190">
        <v>300</v>
      </c>
      <c r="I22" s="190">
        <v>93</v>
      </c>
      <c r="J22" s="225">
        <f t="shared" si="0"/>
        <v>530</v>
      </c>
    </row>
    <row r="23" spans="1:10" ht="15">
      <c r="A23" s="222">
        <v>16</v>
      </c>
      <c r="B23" s="223">
        <v>51</v>
      </c>
      <c r="C23" s="224" t="s">
        <v>232</v>
      </c>
      <c r="D23" s="162" t="s">
        <v>124</v>
      </c>
      <c r="E23" s="162">
        <v>1336</v>
      </c>
      <c r="F23" s="162"/>
      <c r="G23" s="190">
        <v>146</v>
      </c>
      <c r="H23" s="190">
        <v>238</v>
      </c>
      <c r="I23" s="190">
        <v>123</v>
      </c>
      <c r="J23" s="225">
        <f t="shared" si="0"/>
        <v>507</v>
      </c>
    </row>
    <row r="24" spans="1:10" ht="15">
      <c r="A24" s="222">
        <v>17</v>
      </c>
      <c r="B24" s="223">
        <v>47</v>
      </c>
      <c r="C24" s="226" t="s">
        <v>277</v>
      </c>
      <c r="D24" s="162" t="s">
        <v>124</v>
      </c>
      <c r="E24" s="162">
        <v>1378</v>
      </c>
      <c r="F24" s="162"/>
      <c r="G24" s="190">
        <v>126</v>
      </c>
      <c r="H24" s="190">
        <v>144</v>
      </c>
      <c r="I24" s="190">
        <v>223</v>
      </c>
      <c r="J24" s="225">
        <f t="shared" si="0"/>
        <v>493</v>
      </c>
    </row>
    <row r="25" spans="1:10" ht="15">
      <c r="A25" s="222">
        <v>18</v>
      </c>
      <c r="B25" s="223">
        <v>46</v>
      </c>
      <c r="C25" s="226" t="s">
        <v>255</v>
      </c>
      <c r="D25" s="162" t="s">
        <v>124</v>
      </c>
      <c r="E25" s="162">
        <v>1377</v>
      </c>
      <c r="F25" s="162"/>
      <c r="G25" s="190">
        <v>136</v>
      </c>
      <c r="H25" s="190">
        <v>196</v>
      </c>
      <c r="I25" s="190">
        <v>138</v>
      </c>
      <c r="J25" s="225">
        <f t="shared" si="0"/>
        <v>470</v>
      </c>
    </row>
    <row r="26" spans="1:10" ht="15">
      <c r="A26" s="222">
        <v>19</v>
      </c>
      <c r="B26" s="223">
        <v>61</v>
      </c>
      <c r="C26" s="226" t="s">
        <v>313</v>
      </c>
      <c r="D26" s="162" t="s">
        <v>124</v>
      </c>
      <c r="E26" s="162">
        <v>1475</v>
      </c>
      <c r="F26" s="162">
        <v>1078</v>
      </c>
      <c r="G26" s="190">
        <v>191</v>
      </c>
      <c r="H26" s="190">
        <v>161</v>
      </c>
      <c r="I26" s="190">
        <v>83</v>
      </c>
      <c r="J26" s="225">
        <f t="shared" si="0"/>
        <v>435</v>
      </c>
    </row>
    <row r="27" spans="1:10" ht="15">
      <c r="A27" s="222">
        <v>20</v>
      </c>
      <c r="B27" s="223">
        <v>49</v>
      </c>
      <c r="C27" s="226" t="s">
        <v>276</v>
      </c>
      <c r="D27" s="162" t="s">
        <v>124</v>
      </c>
      <c r="E27" s="162">
        <v>1422</v>
      </c>
      <c r="F27" s="162"/>
      <c r="G27" s="190">
        <v>137</v>
      </c>
      <c r="H27" s="190">
        <v>0</v>
      </c>
      <c r="I27" s="190">
        <v>273</v>
      </c>
      <c r="J27" s="225">
        <f t="shared" si="0"/>
        <v>410</v>
      </c>
    </row>
    <row r="28" spans="1:10" ht="15">
      <c r="A28" s="222">
        <v>21</v>
      </c>
      <c r="B28" s="223">
        <v>48</v>
      </c>
      <c r="C28" s="226" t="s">
        <v>275</v>
      </c>
      <c r="D28" s="162" t="s">
        <v>124</v>
      </c>
      <c r="E28" s="162">
        <v>1379</v>
      </c>
      <c r="F28" s="162"/>
      <c r="G28" s="190">
        <v>300</v>
      </c>
      <c r="H28" s="190">
        <v>100</v>
      </c>
      <c r="I28" s="190">
        <v>0</v>
      </c>
      <c r="J28" s="225">
        <f t="shared" si="0"/>
        <v>400</v>
      </c>
    </row>
    <row r="29" spans="1:10" ht="15">
      <c r="A29" s="222">
        <v>22</v>
      </c>
      <c r="B29" s="223">
        <v>9</v>
      </c>
      <c r="C29" s="224" t="s">
        <v>231</v>
      </c>
      <c r="D29" s="162" t="s">
        <v>124</v>
      </c>
      <c r="E29" s="162">
        <v>1162</v>
      </c>
      <c r="F29" s="162"/>
      <c r="G29" s="190">
        <v>238</v>
      </c>
      <c r="H29" s="190">
        <v>127</v>
      </c>
      <c r="I29" s="190">
        <v>17</v>
      </c>
      <c r="J29" s="225">
        <f t="shared" si="0"/>
        <v>382</v>
      </c>
    </row>
    <row r="30" spans="1:10" ht="15">
      <c r="A30" s="222">
        <v>23</v>
      </c>
      <c r="B30" s="223">
        <v>39</v>
      </c>
      <c r="C30" s="224" t="s">
        <v>271</v>
      </c>
      <c r="D30" s="162" t="s">
        <v>124</v>
      </c>
      <c r="E30" s="162">
        <v>1467</v>
      </c>
      <c r="F30" s="162"/>
      <c r="G30" s="190">
        <v>85</v>
      </c>
      <c r="H30" s="190">
        <v>135</v>
      </c>
      <c r="I30" s="190">
        <v>131</v>
      </c>
      <c r="J30" s="225">
        <f t="shared" si="0"/>
        <v>351</v>
      </c>
    </row>
    <row r="31" spans="1:10" ht="15">
      <c r="A31" s="222">
        <v>24</v>
      </c>
      <c r="B31" s="223">
        <v>7</v>
      </c>
      <c r="C31" s="226" t="s">
        <v>229</v>
      </c>
      <c r="D31" s="162" t="s">
        <v>124</v>
      </c>
      <c r="E31" s="162">
        <v>1045</v>
      </c>
      <c r="F31" s="162"/>
      <c r="G31" s="190">
        <v>150</v>
      </c>
      <c r="H31" s="190">
        <v>156</v>
      </c>
      <c r="I31" s="190">
        <v>0</v>
      </c>
      <c r="J31" s="225">
        <f t="shared" si="0"/>
        <v>306</v>
      </c>
    </row>
    <row r="32" spans="1:10" ht="15">
      <c r="A32" s="222">
        <v>25</v>
      </c>
      <c r="B32" s="223">
        <v>34</v>
      </c>
      <c r="C32" s="226" t="s">
        <v>265</v>
      </c>
      <c r="D32" s="162" t="s">
        <v>124</v>
      </c>
      <c r="E32" s="162">
        <v>1347</v>
      </c>
      <c r="F32" s="163"/>
      <c r="G32" s="190">
        <v>136</v>
      </c>
      <c r="H32" s="190">
        <v>0</v>
      </c>
      <c r="I32" s="190">
        <v>156</v>
      </c>
      <c r="J32" s="225">
        <f t="shared" si="0"/>
        <v>292</v>
      </c>
    </row>
    <row r="33" spans="1:10" ht="15">
      <c r="A33" s="222">
        <v>26</v>
      </c>
      <c r="B33" s="223">
        <v>30</v>
      </c>
      <c r="C33" s="226" t="s">
        <v>256</v>
      </c>
      <c r="D33" s="162" t="s">
        <v>124</v>
      </c>
      <c r="E33" s="162">
        <v>1342</v>
      </c>
      <c r="F33" s="163"/>
      <c r="G33" s="190">
        <v>175</v>
      </c>
      <c r="H33" s="190">
        <v>0</v>
      </c>
      <c r="I33" s="190">
        <v>110</v>
      </c>
      <c r="J33" s="225">
        <f t="shared" si="0"/>
        <v>285</v>
      </c>
    </row>
    <row r="34" spans="1:10" ht="15">
      <c r="A34" s="222">
        <v>27</v>
      </c>
      <c r="B34" s="223">
        <v>32</v>
      </c>
      <c r="C34" s="226" t="s">
        <v>307</v>
      </c>
      <c r="D34" s="162" t="s">
        <v>124</v>
      </c>
      <c r="E34" s="162">
        <v>1349</v>
      </c>
      <c r="F34" s="163"/>
      <c r="G34" s="190">
        <v>119</v>
      </c>
      <c r="H34" s="190">
        <v>164</v>
      </c>
      <c r="I34" s="190">
        <v>0</v>
      </c>
      <c r="J34" s="225">
        <f t="shared" si="0"/>
        <v>283</v>
      </c>
    </row>
    <row r="35" spans="1:10" ht="15">
      <c r="A35" s="222">
        <v>28</v>
      </c>
      <c r="B35" s="223">
        <v>2</v>
      </c>
      <c r="C35" s="226" t="s">
        <v>226</v>
      </c>
      <c r="D35" s="162" t="s">
        <v>124</v>
      </c>
      <c r="E35" s="162">
        <v>1094</v>
      </c>
      <c r="F35" s="162"/>
      <c r="G35" s="190">
        <v>0</v>
      </c>
      <c r="H35" s="190">
        <v>178</v>
      </c>
      <c r="I35" s="190">
        <v>97</v>
      </c>
      <c r="J35" s="225">
        <f t="shared" si="0"/>
        <v>275</v>
      </c>
    </row>
    <row r="36" spans="1:10" ht="15">
      <c r="A36" s="222">
        <v>29</v>
      </c>
      <c r="B36" s="223">
        <v>41</v>
      </c>
      <c r="C36" s="226" t="s">
        <v>264</v>
      </c>
      <c r="D36" s="162" t="s">
        <v>124</v>
      </c>
      <c r="E36" s="162">
        <v>1472</v>
      </c>
      <c r="F36" s="162"/>
      <c r="G36" s="190">
        <v>137</v>
      </c>
      <c r="H36" s="190">
        <v>0</v>
      </c>
      <c r="I36" s="190">
        <v>95</v>
      </c>
      <c r="J36" s="225">
        <f t="shared" si="0"/>
        <v>232</v>
      </c>
    </row>
    <row r="37" spans="1:10" ht="15">
      <c r="A37" s="222">
        <v>30</v>
      </c>
      <c r="B37" s="223">
        <v>40</v>
      </c>
      <c r="C37" s="226" t="s">
        <v>272</v>
      </c>
      <c r="D37" s="162" t="s">
        <v>124</v>
      </c>
      <c r="E37" s="162">
        <v>1471</v>
      </c>
      <c r="F37" s="162"/>
      <c r="G37" s="190">
        <v>0</v>
      </c>
      <c r="H37" s="190">
        <v>0</v>
      </c>
      <c r="I37" s="190">
        <v>139</v>
      </c>
      <c r="J37" s="225">
        <f t="shared" si="0"/>
        <v>139</v>
      </c>
    </row>
    <row r="38" spans="1:10" ht="15">
      <c r="A38" s="222" t="s">
        <v>316</v>
      </c>
      <c r="B38" s="223">
        <v>42</v>
      </c>
      <c r="C38" s="226" t="s">
        <v>259</v>
      </c>
      <c r="D38" s="162" t="s">
        <v>124</v>
      </c>
      <c r="E38" s="162">
        <v>1466</v>
      </c>
      <c r="F38" s="162"/>
      <c r="G38" s="190">
        <v>0</v>
      </c>
      <c r="H38" s="190">
        <v>0</v>
      </c>
      <c r="I38" s="190">
        <v>0</v>
      </c>
      <c r="J38" s="225">
        <f t="shared" si="0"/>
        <v>0</v>
      </c>
    </row>
    <row r="39" spans="1:10" ht="15">
      <c r="A39" s="222" t="s">
        <v>316</v>
      </c>
      <c r="B39" s="223">
        <v>35</v>
      </c>
      <c r="C39" s="226" t="s">
        <v>268</v>
      </c>
      <c r="D39" s="162" t="s">
        <v>124</v>
      </c>
      <c r="E39" s="162">
        <v>1453</v>
      </c>
      <c r="F39" s="162"/>
      <c r="G39" s="190">
        <v>0</v>
      </c>
      <c r="H39" s="190">
        <v>0</v>
      </c>
      <c r="I39" s="190">
        <v>0</v>
      </c>
      <c r="J39" s="225">
        <f t="shared" si="0"/>
        <v>0</v>
      </c>
    </row>
    <row r="40" spans="1:10" ht="15">
      <c r="A40" s="222" t="s">
        <v>316</v>
      </c>
      <c r="B40" s="227">
        <v>28</v>
      </c>
      <c r="C40" s="181" t="s">
        <v>314</v>
      </c>
      <c r="D40" s="182" t="s">
        <v>182</v>
      </c>
      <c r="E40" s="182">
        <v>343</v>
      </c>
      <c r="F40" s="182">
        <v>343</v>
      </c>
      <c r="G40" s="190">
        <v>0</v>
      </c>
      <c r="H40" s="190">
        <v>0</v>
      </c>
      <c r="I40" s="190">
        <v>0</v>
      </c>
      <c r="J40" s="225">
        <f t="shared" si="0"/>
        <v>0</v>
      </c>
    </row>
    <row r="41" spans="1:10" ht="15.75" thickBot="1">
      <c r="A41" s="228" t="s">
        <v>316</v>
      </c>
      <c r="B41" s="229">
        <v>55</v>
      </c>
      <c r="C41" s="194" t="s">
        <v>315</v>
      </c>
      <c r="D41" s="195" t="s">
        <v>182</v>
      </c>
      <c r="E41" s="195">
        <v>623</v>
      </c>
      <c r="F41" s="195">
        <v>623</v>
      </c>
      <c r="G41" s="230">
        <v>0</v>
      </c>
      <c r="H41" s="230">
        <v>0</v>
      </c>
      <c r="I41" s="230">
        <v>0</v>
      </c>
      <c r="J41" s="231">
        <f t="shared" si="0"/>
        <v>0</v>
      </c>
    </row>
    <row r="42" spans="1:10" ht="15">
      <c r="A42" s="116"/>
      <c r="B42" s="232"/>
      <c r="C42" s="233"/>
      <c r="D42" s="234"/>
      <c r="E42" s="234"/>
      <c r="F42" s="234">
        <v>1422</v>
      </c>
      <c r="G42" s="234"/>
      <c r="H42" s="234"/>
      <c r="I42" s="234"/>
      <c r="J42" s="234"/>
    </row>
    <row r="43" spans="1:10" ht="15">
      <c r="A43" s="247" t="s">
        <v>91</v>
      </c>
      <c r="B43" s="247"/>
      <c r="C43" s="247"/>
      <c r="D43" s="247" t="s">
        <v>98</v>
      </c>
      <c r="E43" s="247"/>
      <c r="F43" s="116"/>
      <c r="G43" s="146"/>
      <c r="H43" s="146" t="s">
        <v>92</v>
      </c>
      <c r="I43" s="146"/>
      <c r="J43" s="116" t="s">
        <v>55</v>
      </c>
    </row>
    <row r="44" spans="1:10" ht="15">
      <c r="A44" s="147"/>
      <c r="B44" s="147"/>
      <c r="C44" s="147"/>
      <c r="D44" s="147" t="s">
        <v>121</v>
      </c>
      <c r="E44" s="146"/>
      <c r="F44" s="116"/>
      <c r="G44" s="146"/>
      <c r="H44" s="146"/>
      <c r="I44" s="146"/>
      <c r="J44" s="116" t="s">
        <v>46</v>
      </c>
    </row>
    <row r="45" spans="1:10" ht="15">
      <c r="A45" s="147"/>
      <c r="B45" s="147"/>
      <c r="C45" s="147"/>
      <c r="D45" s="147" t="s">
        <v>93</v>
      </c>
      <c r="E45" s="146"/>
      <c r="F45" s="116"/>
      <c r="G45" s="146"/>
      <c r="H45" s="146"/>
      <c r="I45" s="146"/>
      <c r="J45" s="116" t="s">
        <v>47</v>
      </c>
    </row>
    <row r="46" spans="1:10" ht="15">
      <c r="A46" s="247" t="s">
        <v>89</v>
      </c>
      <c r="B46" s="247"/>
      <c r="C46" s="247"/>
      <c r="D46" s="147" t="s">
        <v>94</v>
      </c>
      <c r="E46" s="146"/>
      <c r="F46" s="116"/>
      <c r="G46" s="146"/>
      <c r="H46" s="146"/>
      <c r="I46" s="146"/>
      <c r="J46" s="116" t="s">
        <v>46</v>
      </c>
    </row>
    <row r="47" spans="1:10" ht="15">
      <c r="A47" s="247" t="s">
        <v>107</v>
      </c>
      <c r="B47" s="247"/>
      <c r="C47" s="247"/>
      <c r="D47" s="147" t="s">
        <v>95</v>
      </c>
      <c r="E47" s="146"/>
      <c r="F47" s="116"/>
      <c r="G47" s="146"/>
      <c r="H47" s="146"/>
      <c r="I47" s="146"/>
      <c r="J47" s="116" t="s">
        <v>47</v>
      </c>
    </row>
    <row r="48" spans="1:10" ht="12.75">
      <c r="A48" s="102"/>
      <c r="B48" s="102"/>
      <c r="C48" s="117"/>
      <c r="D48" s="104"/>
      <c r="E48" s="102"/>
      <c r="F48" s="104"/>
      <c r="G48" s="102"/>
      <c r="H48" s="102"/>
      <c r="I48" s="102"/>
      <c r="J48" s="104"/>
    </row>
    <row r="49" spans="1:10" ht="12.75">
      <c r="A49" s="102"/>
      <c r="B49" s="102"/>
      <c r="C49" s="117"/>
      <c r="D49" s="104"/>
      <c r="E49" s="102"/>
      <c r="F49" s="104"/>
      <c r="G49" s="102"/>
      <c r="H49" s="102"/>
      <c r="I49" s="102"/>
      <c r="J49" s="104"/>
    </row>
    <row r="50" spans="1:10" ht="12.75">
      <c r="A50" s="102"/>
      <c r="B50" s="102"/>
      <c r="C50" s="117"/>
      <c r="D50" s="104"/>
      <c r="E50" s="102"/>
      <c r="F50" s="104"/>
      <c r="G50" s="102"/>
      <c r="H50" s="102"/>
      <c r="I50" s="102"/>
      <c r="J50" s="104"/>
    </row>
    <row r="53" spans="1:10" ht="18">
      <c r="A53" s="62"/>
      <c r="B53" s="61"/>
      <c r="C53" s="63"/>
      <c r="D53" s="62"/>
      <c r="E53" s="62"/>
      <c r="F53" s="62"/>
      <c r="G53" s="65"/>
      <c r="H53" s="65"/>
      <c r="I53" s="65"/>
      <c r="J53" s="65"/>
    </row>
    <row r="54" spans="1:10" ht="18">
      <c r="A54" s="62"/>
      <c r="B54" s="61"/>
      <c r="C54" s="63"/>
      <c r="D54" s="62"/>
      <c r="E54" s="62"/>
      <c r="F54" s="62"/>
      <c r="G54" s="65"/>
      <c r="H54" s="65"/>
      <c r="I54" s="65"/>
      <c r="J54" s="65"/>
    </row>
    <row r="55" spans="1:10" ht="18">
      <c r="A55" s="62"/>
      <c r="B55" s="61"/>
      <c r="C55" s="63"/>
      <c r="D55" s="62"/>
      <c r="E55" s="62"/>
      <c r="F55" s="62"/>
      <c r="G55" s="65"/>
      <c r="H55" s="65"/>
      <c r="I55" s="65"/>
      <c r="J55" s="65"/>
    </row>
    <row r="56" spans="1:10" ht="18">
      <c r="A56" s="62"/>
      <c r="B56" s="61"/>
      <c r="C56" s="63"/>
      <c r="D56" s="62"/>
      <c r="E56" s="62"/>
      <c r="F56" s="62"/>
      <c r="G56" s="65"/>
      <c r="H56" s="65"/>
      <c r="I56" s="65"/>
      <c r="J56" s="65"/>
    </row>
    <row r="57" spans="1:10" ht="18">
      <c r="A57" s="62"/>
      <c r="B57" s="61"/>
      <c r="C57" s="63"/>
      <c r="D57" s="62"/>
      <c r="E57" s="62"/>
      <c r="F57" s="62"/>
      <c r="G57" s="65"/>
      <c r="H57" s="65"/>
      <c r="I57" s="65"/>
      <c r="J57" s="65"/>
    </row>
    <row r="58" spans="1:10" ht="18">
      <c r="A58" s="62"/>
      <c r="B58" s="61"/>
      <c r="C58" s="63"/>
      <c r="D58" s="62"/>
      <c r="E58" s="62"/>
      <c r="F58" s="62"/>
      <c r="G58" s="65"/>
      <c r="H58" s="65"/>
      <c r="I58" s="65"/>
      <c r="J58" s="65"/>
    </row>
    <row r="59" spans="1:10" ht="18">
      <c r="A59" s="62"/>
      <c r="B59" s="61"/>
      <c r="C59" s="63"/>
      <c r="D59" s="62"/>
      <c r="E59" s="62"/>
      <c r="F59" s="62"/>
      <c r="G59" s="65"/>
      <c r="H59" s="65"/>
      <c r="I59" s="65"/>
      <c r="J59" s="65"/>
    </row>
    <row r="60" spans="1:10" ht="18">
      <c r="A60" s="62"/>
      <c r="B60" s="61"/>
      <c r="C60" s="63"/>
      <c r="D60" s="62"/>
      <c r="E60" s="62"/>
      <c r="F60" s="62"/>
      <c r="G60" s="65"/>
      <c r="H60" s="65"/>
      <c r="I60" s="65"/>
      <c r="J60" s="65"/>
    </row>
    <row r="61" spans="1:10" ht="18.75">
      <c r="A61" s="62"/>
      <c r="B61" s="54"/>
      <c r="C61" s="68"/>
      <c r="D61" s="55"/>
      <c r="E61" s="54"/>
      <c r="F61" s="64" t="s">
        <v>146</v>
      </c>
      <c r="G61" s="65"/>
      <c r="H61" s="65"/>
      <c r="I61" s="65"/>
      <c r="J61" s="65"/>
    </row>
    <row r="62" spans="1:10" ht="18">
      <c r="A62" s="61"/>
      <c r="B62" s="62"/>
      <c r="C62" s="67"/>
      <c r="D62" s="62"/>
      <c r="E62" s="65"/>
      <c r="F62" s="62"/>
      <c r="G62" s="65"/>
      <c r="H62" s="65"/>
      <c r="I62" s="65"/>
      <c r="J62" s="62"/>
    </row>
    <row r="63" spans="1:10" ht="18">
      <c r="A63" s="61"/>
      <c r="B63" s="62"/>
      <c r="C63" s="67"/>
      <c r="D63" s="62"/>
      <c r="E63" s="65"/>
      <c r="F63" s="62"/>
      <c r="G63" s="65"/>
      <c r="H63" s="65"/>
      <c r="I63" s="65"/>
      <c r="J63" s="62"/>
    </row>
    <row r="64" spans="1:10" ht="18">
      <c r="A64" s="61"/>
      <c r="B64" s="62"/>
      <c r="C64" s="67"/>
      <c r="D64" s="62"/>
      <c r="E64" s="65"/>
      <c r="F64" s="62"/>
      <c r="G64" s="65"/>
      <c r="H64" s="65"/>
      <c r="I64" s="65"/>
      <c r="J64" s="62"/>
    </row>
    <row r="65" spans="1:10" s="81" customFormat="1" ht="18">
      <c r="A65" s="78"/>
      <c r="B65" s="78"/>
      <c r="C65" s="79"/>
      <c r="D65" s="78"/>
      <c r="E65" s="80"/>
      <c r="F65" s="78"/>
      <c r="G65" s="80"/>
      <c r="H65" s="80"/>
      <c r="I65" s="80"/>
      <c r="J65" s="78"/>
    </row>
    <row r="71" spans="1:10" ht="18">
      <c r="A71" s="62"/>
      <c r="B71" s="62"/>
      <c r="C71" s="67"/>
      <c r="D71" s="62"/>
      <c r="E71" s="65"/>
      <c r="F71" s="62"/>
      <c r="G71" s="65"/>
      <c r="H71" s="65"/>
      <c r="I71" s="65"/>
      <c r="J71" s="49"/>
    </row>
    <row r="72" spans="1:10" ht="18">
      <c r="A72" s="62"/>
      <c r="B72" s="62"/>
      <c r="C72" s="67"/>
      <c r="D72" s="62"/>
      <c r="E72" s="65"/>
      <c r="F72" s="62"/>
      <c r="G72" s="65"/>
      <c r="H72" s="65"/>
      <c r="I72" s="65"/>
      <c r="J72" s="62"/>
    </row>
    <row r="73" spans="1:10" ht="18">
      <c r="A73" s="62"/>
      <c r="B73" s="62"/>
      <c r="C73" s="67"/>
      <c r="D73" s="62"/>
      <c r="E73" s="65"/>
      <c r="F73" s="62"/>
      <c r="G73" s="65"/>
      <c r="H73" s="65"/>
      <c r="I73" s="65"/>
      <c r="J73" s="62"/>
    </row>
    <row r="74" spans="1:10" ht="18">
      <c r="A74" s="62"/>
      <c r="B74" s="62"/>
      <c r="C74" s="66"/>
      <c r="D74" s="62"/>
      <c r="E74" s="65"/>
      <c r="F74" s="62"/>
      <c r="G74" s="65"/>
      <c r="H74" s="65"/>
      <c r="I74" s="65"/>
      <c r="J74" s="62"/>
    </row>
    <row r="75" spans="1:10" ht="18">
      <c r="A75" s="62"/>
      <c r="B75" s="62"/>
      <c r="C75" s="66"/>
      <c r="D75" s="62"/>
      <c r="E75" s="65"/>
      <c r="F75" s="62"/>
      <c r="G75" s="65"/>
      <c r="H75" s="65"/>
      <c r="I75" s="65"/>
      <c r="J75" s="62"/>
    </row>
    <row r="76" spans="1:10" ht="18">
      <c r="A76" s="62"/>
      <c r="B76" s="62"/>
      <c r="C76" s="66"/>
      <c r="D76" s="62"/>
      <c r="E76" s="65"/>
      <c r="F76" s="62"/>
      <c r="G76" s="65"/>
      <c r="H76" s="65"/>
      <c r="I76" s="65"/>
      <c r="J76" s="62"/>
    </row>
    <row r="77" spans="1:10" ht="12.75">
      <c r="A77" s="55"/>
      <c r="B77" s="54"/>
      <c r="C77" s="68"/>
      <c r="D77" s="55"/>
      <c r="E77" s="54"/>
      <c r="F77" s="55"/>
      <c r="G77" s="54"/>
      <c r="H77" s="54"/>
      <c r="I77" s="54"/>
      <c r="J77" s="55"/>
    </row>
    <row r="78" spans="1:10" ht="12.75">
      <c r="A78" s="249"/>
      <c r="B78" s="249"/>
      <c r="C78" s="68"/>
      <c r="D78" s="55"/>
      <c r="E78" s="54"/>
      <c r="F78" s="55"/>
      <c r="G78" s="54"/>
      <c r="H78" s="54"/>
      <c r="I78" s="54"/>
      <c r="J78" s="55"/>
    </row>
    <row r="79" spans="1:10" ht="12.75">
      <c r="A79" s="249"/>
      <c r="B79" s="249"/>
      <c r="C79" s="68"/>
      <c r="D79" s="55"/>
      <c r="E79" s="54"/>
      <c r="F79" s="55"/>
      <c r="G79" s="54"/>
      <c r="H79" s="54"/>
      <c r="I79" s="54"/>
      <c r="J79" s="55"/>
    </row>
    <row r="80" spans="1:10" ht="12.75">
      <c r="A80" s="71"/>
      <c r="B80" s="71"/>
      <c r="C80" s="68"/>
      <c r="D80" s="55"/>
      <c r="E80" s="54"/>
      <c r="F80" s="55"/>
      <c r="G80" s="54"/>
      <c r="H80" s="54"/>
      <c r="I80" s="54"/>
      <c r="J80" s="55"/>
    </row>
    <row r="81" spans="1:10" ht="12.75">
      <c r="A81" s="55"/>
      <c r="B81" s="54"/>
      <c r="C81" s="68"/>
      <c r="D81" s="55"/>
      <c r="E81" s="54"/>
      <c r="F81" s="55"/>
      <c r="G81" s="54"/>
      <c r="H81" s="54"/>
      <c r="I81" s="54"/>
      <c r="J81" s="55"/>
    </row>
    <row r="82" spans="1:10" ht="12.75">
      <c r="A82" s="55"/>
      <c r="B82" s="54"/>
      <c r="C82" s="68"/>
      <c r="D82" s="55"/>
      <c r="E82" s="54"/>
      <c r="F82" s="55"/>
      <c r="G82" s="54"/>
      <c r="H82" s="54"/>
      <c r="I82" s="54"/>
      <c r="J82" s="55"/>
    </row>
    <row r="83" spans="1:10" ht="12.75">
      <c r="A83" s="55"/>
      <c r="B83" s="54"/>
      <c r="C83" s="68"/>
      <c r="D83" s="55"/>
      <c r="E83" s="54"/>
      <c r="F83" s="55"/>
      <c r="G83" s="54"/>
      <c r="H83" s="54"/>
      <c r="I83" s="54"/>
      <c r="J83" s="55"/>
    </row>
    <row r="84" spans="1:10" ht="12.75">
      <c r="A84" s="55"/>
      <c r="B84" s="54"/>
      <c r="C84" s="68"/>
      <c r="D84" s="55"/>
      <c r="E84" s="54"/>
      <c r="F84" s="55"/>
      <c r="G84" s="54"/>
      <c r="H84" s="54"/>
      <c r="I84" s="54"/>
      <c r="J84" s="55"/>
    </row>
    <row r="85" spans="1:10" ht="12.75">
      <c r="A85" s="55"/>
      <c r="B85" s="54"/>
      <c r="C85" s="68"/>
      <c r="D85" s="55"/>
      <c r="E85" s="54"/>
      <c r="F85" s="55"/>
      <c r="G85" s="54"/>
      <c r="H85" s="54"/>
      <c r="I85" s="54"/>
      <c r="J85" s="55"/>
    </row>
    <row r="86" spans="1:10" ht="12.75">
      <c r="A86" s="55"/>
      <c r="B86" s="54"/>
      <c r="C86" s="68"/>
      <c r="D86" s="55"/>
      <c r="E86" s="54"/>
      <c r="F86" s="55"/>
      <c r="G86" s="54"/>
      <c r="H86" s="54"/>
      <c r="I86" s="54"/>
      <c r="J86" s="55"/>
    </row>
    <row r="87" spans="1:10" ht="12.75">
      <c r="A87" s="55"/>
      <c r="B87" s="54"/>
      <c r="C87" s="68"/>
      <c r="D87" s="55"/>
      <c r="E87" s="54"/>
      <c r="F87" s="55"/>
      <c r="G87" s="54"/>
      <c r="H87" s="54"/>
      <c r="I87" s="54"/>
      <c r="J87" s="55"/>
    </row>
    <row r="88" spans="1:10" ht="12.75">
      <c r="A88" s="55"/>
      <c r="B88" s="54"/>
      <c r="C88" s="68"/>
      <c r="D88" s="55"/>
      <c r="E88" s="54"/>
      <c r="F88" s="55"/>
      <c r="G88" s="54"/>
      <c r="H88" s="54"/>
      <c r="I88" s="54"/>
      <c r="J88" s="55"/>
    </row>
    <row r="89" spans="1:10" ht="12.75">
      <c r="A89" s="55"/>
      <c r="B89" s="54"/>
      <c r="C89" s="68"/>
      <c r="D89" s="55"/>
      <c r="E89" s="54"/>
      <c r="F89" s="55"/>
      <c r="G89" s="54"/>
      <c r="H89" s="54"/>
      <c r="I89" s="54"/>
      <c r="J89" s="55"/>
    </row>
    <row r="90" spans="1:10" ht="12.75">
      <c r="A90" s="55"/>
      <c r="B90" s="54"/>
      <c r="C90" s="68"/>
      <c r="D90" s="55"/>
      <c r="E90" s="54"/>
      <c r="F90" s="55"/>
      <c r="G90" s="54"/>
      <c r="H90" s="54"/>
      <c r="I90" s="54"/>
      <c r="J90" s="55"/>
    </row>
    <row r="91" spans="1:10" ht="12.75">
      <c r="A91" s="55"/>
      <c r="B91" s="54"/>
      <c r="C91" s="68"/>
      <c r="D91" s="55"/>
      <c r="E91" s="54"/>
      <c r="F91" s="55"/>
      <c r="G91" s="54"/>
      <c r="H91" s="54"/>
      <c r="I91" s="54"/>
      <c r="J91" s="55"/>
    </row>
    <row r="92" spans="1:10" ht="12.75">
      <c r="A92" s="55"/>
      <c r="B92" s="54"/>
      <c r="C92" s="68"/>
      <c r="D92" s="55"/>
      <c r="E92" s="54"/>
      <c r="F92" s="55"/>
      <c r="G92" s="54"/>
      <c r="H92" s="54"/>
      <c r="I92" s="54"/>
      <c r="J92" s="55"/>
    </row>
    <row r="93" spans="1:10" ht="12.75">
      <c r="A93" s="55"/>
      <c r="B93" s="72"/>
      <c r="C93" s="73"/>
      <c r="D93" s="55"/>
      <c r="E93" s="54"/>
      <c r="F93" s="74"/>
      <c r="G93" s="68"/>
      <c r="H93" s="54"/>
      <c r="I93" s="54"/>
      <c r="J93" s="55"/>
    </row>
    <row r="94" spans="1:10" ht="12.75">
      <c r="A94" s="55"/>
      <c r="B94" s="72"/>
      <c r="C94" s="73"/>
      <c r="D94" s="55"/>
      <c r="E94" s="54"/>
      <c r="F94" s="74"/>
      <c r="G94" s="68"/>
      <c r="H94" s="54"/>
      <c r="I94" s="54"/>
      <c r="J94" s="55"/>
    </row>
    <row r="95" spans="1:10" ht="12.75">
      <c r="A95" s="55"/>
      <c r="B95" s="72"/>
      <c r="C95" s="73"/>
      <c r="D95" s="55"/>
      <c r="E95" s="54"/>
      <c r="F95" s="74"/>
      <c r="G95" s="54"/>
      <c r="H95" s="54"/>
      <c r="I95" s="54"/>
      <c r="J95" s="55"/>
    </row>
    <row r="96" spans="1:10" ht="12.75">
      <c r="A96" s="75"/>
      <c r="B96" s="75"/>
      <c r="C96" s="76"/>
      <c r="F96" s="77"/>
      <c r="G96" s="70"/>
      <c r="J96" s="77"/>
    </row>
    <row r="97" spans="1:10" ht="12.75" customHeight="1">
      <c r="A97" s="75"/>
      <c r="B97" s="75"/>
      <c r="C97" s="76"/>
      <c r="F97" s="77"/>
      <c r="G97" s="70"/>
      <c r="J97" s="77"/>
    </row>
    <row r="98" spans="1:10" ht="12.75">
      <c r="A98" s="75"/>
      <c r="B98" s="75"/>
      <c r="C98" s="76"/>
      <c r="F98" s="77"/>
      <c r="J98" s="77"/>
    </row>
    <row r="99" spans="1:10" ht="12.75">
      <c r="A99" s="75"/>
      <c r="B99" s="75"/>
      <c r="C99" s="76"/>
      <c r="F99" s="77"/>
      <c r="G99" s="77"/>
      <c r="H99" s="77"/>
      <c r="I99" s="77"/>
      <c r="J99" s="77"/>
    </row>
  </sheetData>
  <sheetProtection/>
  <mergeCells count="13">
    <mergeCell ref="A46:C46"/>
    <mergeCell ref="A47:C47"/>
    <mergeCell ref="A78:B78"/>
    <mergeCell ref="A79:B79"/>
    <mergeCell ref="D3:E3"/>
    <mergeCell ref="D4:F4"/>
    <mergeCell ref="D5:F5"/>
    <mergeCell ref="G6:I6"/>
    <mergeCell ref="A43:C43"/>
    <mergeCell ref="D43:E43"/>
    <mergeCell ref="A1:B5"/>
    <mergeCell ref="C1:J1"/>
    <mergeCell ref="C2:J2"/>
  </mergeCells>
  <printOptions/>
  <pageMargins left="0.5905511811023623" right="0.5905511811023623" top="0.31496062992125984" bottom="0.31496062992125984" header="0" footer="0"/>
  <pageSetup fitToHeight="1" fitToWidth="1" orientation="portrait" paperSize="9" scale="87" r:id="rId2"/>
  <rowBreaks count="1" manualBreakCount="1"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SheetLayoutView="85" zoomScalePageLayoutView="0" workbookViewId="0" topLeftCell="A16">
      <selection activeCell="I1" sqref="I1"/>
    </sheetView>
  </sheetViews>
  <sheetFormatPr defaultColWidth="9.140625" defaultRowHeight="12.75"/>
  <cols>
    <col min="1" max="1" width="9.140625" style="101" bestFit="1" customWidth="1"/>
    <col min="2" max="2" width="30.57421875" style="70" customWidth="1"/>
    <col min="3" max="3" width="10.7109375" style="52" customWidth="1"/>
    <col min="4" max="4" width="10.7109375" style="49" customWidth="1"/>
    <col min="5" max="7" width="9.7109375" style="49" customWidth="1"/>
    <col min="8" max="8" width="9.7109375" style="52" customWidth="1"/>
    <col min="9" max="16384" width="9.140625" style="49" customWidth="1"/>
  </cols>
  <sheetData>
    <row r="1" spans="1:8" ht="25.5">
      <c r="A1" s="256"/>
      <c r="B1" s="250" t="s">
        <v>90</v>
      </c>
      <c r="C1" s="250"/>
      <c r="D1" s="250"/>
      <c r="E1" s="250"/>
      <c r="F1" s="250"/>
      <c r="G1" s="250"/>
      <c r="H1" s="250"/>
    </row>
    <row r="2" spans="1:8" ht="18">
      <c r="A2" s="256"/>
      <c r="B2" s="251" t="s">
        <v>102</v>
      </c>
      <c r="C2" s="251"/>
      <c r="D2" s="251"/>
      <c r="E2" s="251"/>
      <c r="F2" s="251"/>
      <c r="G2" s="251"/>
      <c r="H2" s="251"/>
    </row>
    <row r="3" spans="1:4" ht="25.5">
      <c r="A3" s="256"/>
      <c r="B3" s="50" t="s">
        <v>37</v>
      </c>
      <c r="C3" s="252" t="s">
        <v>40</v>
      </c>
      <c r="D3" s="252"/>
    </row>
    <row r="4" spans="1:4" ht="18">
      <c r="A4" s="256"/>
      <c r="B4" s="50" t="s">
        <v>33</v>
      </c>
      <c r="C4" s="253" t="s">
        <v>97</v>
      </c>
      <c r="D4" s="253"/>
    </row>
    <row r="5" spans="1:8" ht="18.75" thickBot="1">
      <c r="A5" s="257"/>
      <c r="B5" s="53" t="s">
        <v>34</v>
      </c>
      <c r="C5" s="254">
        <v>41538</v>
      </c>
      <c r="D5" s="255"/>
      <c r="E5" s="54"/>
      <c r="F5" s="54"/>
      <c r="G5" s="54"/>
      <c r="H5" s="55"/>
    </row>
    <row r="6" spans="1:8" ht="15">
      <c r="A6" s="159" t="s">
        <v>106</v>
      </c>
      <c r="B6" s="124" t="s">
        <v>1</v>
      </c>
      <c r="C6" s="124" t="s">
        <v>2</v>
      </c>
      <c r="D6" s="124" t="s">
        <v>36</v>
      </c>
      <c r="E6" s="246" t="s">
        <v>225</v>
      </c>
      <c r="F6" s="246"/>
      <c r="G6" s="246"/>
      <c r="H6" s="124" t="s">
        <v>5</v>
      </c>
    </row>
    <row r="7" spans="1:8" ht="15.75" thickBot="1">
      <c r="A7" s="160" t="s">
        <v>186</v>
      </c>
      <c r="B7" s="127" t="s">
        <v>22</v>
      </c>
      <c r="C7" s="127" t="s">
        <v>23</v>
      </c>
      <c r="D7" s="127" t="s">
        <v>3</v>
      </c>
      <c r="E7" s="127" t="s">
        <v>7</v>
      </c>
      <c r="F7" s="127" t="s">
        <v>8</v>
      </c>
      <c r="G7" s="127" t="s">
        <v>9</v>
      </c>
      <c r="H7" s="127" t="s">
        <v>24</v>
      </c>
    </row>
    <row r="8" spans="1:8" s="84" customFormat="1" ht="15">
      <c r="A8" s="203">
        <v>1</v>
      </c>
      <c r="B8" s="204" t="s">
        <v>288</v>
      </c>
      <c r="C8" s="205" t="s">
        <v>47</v>
      </c>
      <c r="D8" s="205">
        <v>1061</v>
      </c>
      <c r="E8" s="205">
        <v>87</v>
      </c>
      <c r="F8" s="205">
        <v>137</v>
      </c>
      <c r="G8" s="205">
        <v>180</v>
      </c>
      <c r="H8" s="206">
        <f aca="true" t="shared" si="0" ref="H8:H40">E8+F8+G8</f>
        <v>404</v>
      </c>
    </row>
    <row r="9" spans="1:8" s="84" customFormat="1" ht="15">
      <c r="A9" s="207">
        <v>2</v>
      </c>
      <c r="B9" s="208" t="s">
        <v>289</v>
      </c>
      <c r="C9" s="209" t="s">
        <v>124</v>
      </c>
      <c r="D9" s="209">
        <v>1336</v>
      </c>
      <c r="E9" s="209">
        <v>104</v>
      </c>
      <c r="F9" s="209">
        <v>106</v>
      </c>
      <c r="G9" s="209">
        <v>180</v>
      </c>
      <c r="H9" s="210">
        <f t="shared" si="0"/>
        <v>390</v>
      </c>
    </row>
    <row r="10" spans="1:8" s="84" customFormat="1" ht="15">
      <c r="A10" s="207">
        <v>3</v>
      </c>
      <c r="B10" s="208" t="s">
        <v>290</v>
      </c>
      <c r="C10" s="209" t="s">
        <v>124</v>
      </c>
      <c r="D10" s="209">
        <v>1182</v>
      </c>
      <c r="E10" s="209">
        <v>94</v>
      </c>
      <c r="F10" s="209">
        <v>164</v>
      </c>
      <c r="G10" s="209">
        <v>116</v>
      </c>
      <c r="H10" s="210">
        <f t="shared" si="0"/>
        <v>374</v>
      </c>
    </row>
    <row r="11" spans="1:8" s="84" customFormat="1" ht="18" customHeight="1">
      <c r="A11" s="207">
        <v>4</v>
      </c>
      <c r="B11" s="208" t="s">
        <v>291</v>
      </c>
      <c r="C11" s="209" t="s">
        <v>47</v>
      </c>
      <c r="D11" s="209">
        <v>1060</v>
      </c>
      <c r="E11" s="209">
        <v>130</v>
      </c>
      <c r="F11" s="209">
        <v>108</v>
      </c>
      <c r="G11" s="209">
        <v>90</v>
      </c>
      <c r="H11" s="210">
        <f t="shared" si="0"/>
        <v>328</v>
      </c>
    </row>
    <row r="12" spans="1:8" s="84" customFormat="1" ht="18" customHeight="1">
      <c r="A12" s="150">
        <v>5</v>
      </c>
      <c r="B12" s="211" t="s">
        <v>292</v>
      </c>
      <c r="C12" s="136" t="s">
        <v>124</v>
      </c>
      <c r="D12" s="136">
        <v>1046</v>
      </c>
      <c r="E12" s="136">
        <v>93</v>
      </c>
      <c r="F12" s="136">
        <v>47</v>
      </c>
      <c r="G12" s="136">
        <v>180</v>
      </c>
      <c r="H12" s="138">
        <f t="shared" si="0"/>
        <v>320</v>
      </c>
    </row>
    <row r="13" spans="1:8" s="84" customFormat="1" ht="18" customHeight="1">
      <c r="A13" s="150">
        <v>6</v>
      </c>
      <c r="B13" s="212" t="s">
        <v>270</v>
      </c>
      <c r="C13" s="136" t="s">
        <v>47</v>
      </c>
      <c r="D13" s="136">
        <v>1062</v>
      </c>
      <c r="E13" s="136">
        <v>95</v>
      </c>
      <c r="F13" s="136">
        <v>127</v>
      </c>
      <c r="G13" s="136">
        <v>95</v>
      </c>
      <c r="H13" s="138">
        <f t="shared" si="0"/>
        <v>317</v>
      </c>
    </row>
    <row r="14" spans="1:8" s="84" customFormat="1" ht="18" customHeight="1">
      <c r="A14" s="150">
        <v>7</v>
      </c>
      <c r="B14" s="212" t="s">
        <v>255</v>
      </c>
      <c r="C14" s="136" t="s">
        <v>124</v>
      </c>
      <c r="D14" s="136">
        <v>1377</v>
      </c>
      <c r="E14" s="136">
        <v>77</v>
      </c>
      <c r="F14" s="136">
        <v>120</v>
      </c>
      <c r="G14" s="136">
        <v>86</v>
      </c>
      <c r="H14" s="138">
        <f t="shared" si="0"/>
        <v>283</v>
      </c>
    </row>
    <row r="15" spans="1:8" s="84" customFormat="1" ht="18" customHeight="1">
      <c r="A15" s="150">
        <v>8</v>
      </c>
      <c r="B15" s="211" t="s">
        <v>228</v>
      </c>
      <c r="C15" s="136" t="s">
        <v>124</v>
      </c>
      <c r="D15" s="136">
        <v>1260</v>
      </c>
      <c r="E15" s="136">
        <v>77</v>
      </c>
      <c r="F15" s="136">
        <v>98</v>
      </c>
      <c r="G15" s="136">
        <v>96</v>
      </c>
      <c r="H15" s="138">
        <f t="shared" si="0"/>
        <v>271</v>
      </c>
    </row>
    <row r="16" spans="1:8" s="84" customFormat="1" ht="18" customHeight="1">
      <c r="A16" s="150">
        <v>9</v>
      </c>
      <c r="B16" s="211" t="s">
        <v>293</v>
      </c>
      <c r="C16" s="136" t="s">
        <v>124</v>
      </c>
      <c r="D16" s="136">
        <v>1162</v>
      </c>
      <c r="E16" s="136">
        <v>113</v>
      </c>
      <c r="F16" s="136">
        <v>74</v>
      </c>
      <c r="G16" s="136">
        <v>82</v>
      </c>
      <c r="H16" s="138">
        <f t="shared" si="0"/>
        <v>269</v>
      </c>
    </row>
    <row r="17" spans="1:8" s="84" customFormat="1" ht="18" customHeight="1">
      <c r="A17" s="150">
        <v>10</v>
      </c>
      <c r="B17" s="212" t="s">
        <v>294</v>
      </c>
      <c r="C17" s="136" t="s">
        <v>124</v>
      </c>
      <c r="D17" s="136">
        <v>1044</v>
      </c>
      <c r="E17" s="136">
        <v>111</v>
      </c>
      <c r="F17" s="136">
        <v>153</v>
      </c>
      <c r="G17" s="136">
        <v>0</v>
      </c>
      <c r="H17" s="138">
        <f t="shared" si="0"/>
        <v>264</v>
      </c>
    </row>
    <row r="18" spans="1:8" s="84" customFormat="1" ht="18" customHeight="1">
      <c r="A18" s="150">
        <v>11</v>
      </c>
      <c r="B18" s="211" t="s">
        <v>295</v>
      </c>
      <c r="C18" s="136" t="s">
        <v>47</v>
      </c>
      <c r="D18" s="136">
        <v>1123</v>
      </c>
      <c r="E18" s="136">
        <v>53</v>
      </c>
      <c r="F18" s="136">
        <v>101</v>
      </c>
      <c r="G18" s="136">
        <v>100</v>
      </c>
      <c r="H18" s="138">
        <f t="shared" si="0"/>
        <v>254</v>
      </c>
    </row>
    <row r="19" spans="1:8" s="84" customFormat="1" ht="18" customHeight="1">
      <c r="A19" s="150">
        <v>12</v>
      </c>
      <c r="B19" s="211" t="s">
        <v>296</v>
      </c>
      <c r="C19" s="136" t="s">
        <v>55</v>
      </c>
      <c r="D19" s="136">
        <v>3754</v>
      </c>
      <c r="E19" s="136">
        <v>111</v>
      </c>
      <c r="F19" s="136">
        <v>135</v>
      </c>
      <c r="G19" s="136">
        <v>0</v>
      </c>
      <c r="H19" s="138">
        <f t="shared" si="0"/>
        <v>246</v>
      </c>
    </row>
    <row r="20" spans="1:8" s="84" customFormat="1" ht="18" customHeight="1">
      <c r="A20" s="150">
        <v>13</v>
      </c>
      <c r="B20" s="212" t="s">
        <v>297</v>
      </c>
      <c r="C20" s="136" t="s">
        <v>124</v>
      </c>
      <c r="D20" s="136">
        <v>1045</v>
      </c>
      <c r="E20" s="136">
        <v>105</v>
      </c>
      <c r="F20" s="136">
        <v>140</v>
      </c>
      <c r="G20" s="136">
        <v>0</v>
      </c>
      <c r="H20" s="138">
        <f t="shared" si="0"/>
        <v>245</v>
      </c>
    </row>
    <row r="21" spans="1:8" s="84" customFormat="1" ht="18" customHeight="1">
      <c r="A21" s="150">
        <v>14</v>
      </c>
      <c r="B21" s="212" t="s">
        <v>256</v>
      </c>
      <c r="C21" s="136" t="s">
        <v>124</v>
      </c>
      <c r="D21" s="136">
        <v>1342</v>
      </c>
      <c r="E21" s="136">
        <v>67</v>
      </c>
      <c r="F21" s="136">
        <v>90</v>
      </c>
      <c r="G21" s="136">
        <v>66</v>
      </c>
      <c r="H21" s="138">
        <f t="shared" si="0"/>
        <v>223</v>
      </c>
    </row>
    <row r="22" spans="1:8" s="84" customFormat="1" ht="18" customHeight="1">
      <c r="A22" s="150">
        <v>15</v>
      </c>
      <c r="B22" s="212" t="s">
        <v>265</v>
      </c>
      <c r="C22" s="136" t="s">
        <v>124</v>
      </c>
      <c r="D22" s="136">
        <v>1347</v>
      </c>
      <c r="E22" s="136">
        <v>47</v>
      </c>
      <c r="F22" s="136">
        <v>77</v>
      </c>
      <c r="G22" s="136">
        <v>92</v>
      </c>
      <c r="H22" s="138">
        <f t="shared" si="0"/>
        <v>216</v>
      </c>
    </row>
    <row r="23" spans="1:8" s="84" customFormat="1" ht="18" customHeight="1">
      <c r="A23" s="150">
        <v>16</v>
      </c>
      <c r="B23" s="211" t="s">
        <v>298</v>
      </c>
      <c r="C23" s="136" t="s">
        <v>55</v>
      </c>
      <c r="D23" s="136">
        <v>4624</v>
      </c>
      <c r="E23" s="136">
        <v>140</v>
      </c>
      <c r="F23" s="136">
        <v>0</v>
      </c>
      <c r="G23" s="136">
        <v>69</v>
      </c>
      <c r="H23" s="138">
        <f t="shared" si="0"/>
        <v>209</v>
      </c>
    </row>
    <row r="24" spans="1:8" s="84" customFormat="1" ht="18" customHeight="1">
      <c r="A24" s="150">
        <v>17</v>
      </c>
      <c r="B24" s="212" t="s">
        <v>299</v>
      </c>
      <c r="C24" s="136" t="s">
        <v>124</v>
      </c>
      <c r="D24" s="136">
        <v>1094</v>
      </c>
      <c r="E24" s="136">
        <v>72</v>
      </c>
      <c r="F24" s="136">
        <v>106</v>
      </c>
      <c r="G24" s="136">
        <v>0</v>
      </c>
      <c r="H24" s="138">
        <f t="shared" si="0"/>
        <v>178</v>
      </c>
    </row>
    <row r="25" spans="1:8" s="84" customFormat="1" ht="18" customHeight="1">
      <c r="A25" s="150">
        <v>18</v>
      </c>
      <c r="B25" s="212" t="s">
        <v>276</v>
      </c>
      <c r="C25" s="136" t="s">
        <v>124</v>
      </c>
      <c r="D25" s="136">
        <v>1422</v>
      </c>
      <c r="E25" s="136">
        <v>12</v>
      </c>
      <c r="F25" s="136">
        <v>80</v>
      </c>
      <c r="G25" s="136">
        <v>69</v>
      </c>
      <c r="H25" s="138">
        <f t="shared" si="0"/>
        <v>161</v>
      </c>
    </row>
    <row r="26" spans="1:8" s="84" customFormat="1" ht="18" customHeight="1">
      <c r="A26" s="150">
        <v>19</v>
      </c>
      <c r="B26" s="213" t="s">
        <v>300</v>
      </c>
      <c r="C26" s="136" t="s">
        <v>47</v>
      </c>
      <c r="D26" s="136">
        <v>1021</v>
      </c>
      <c r="E26" s="136">
        <v>0</v>
      </c>
      <c r="F26" s="136">
        <v>147</v>
      </c>
      <c r="G26" s="136">
        <v>0</v>
      </c>
      <c r="H26" s="138">
        <f t="shared" si="0"/>
        <v>147</v>
      </c>
    </row>
    <row r="27" spans="1:8" s="84" customFormat="1" ht="18" customHeight="1">
      <c r="A27" s="150" t="s">
        <v>219</v>
      </c>
      <c r="B27" s="212" t="s">
        <v>301</v>
      </c>
      <c r="C27" s="136" t="s">
        <v>124</v>
      </c>
      <c r="D27" s="136">
        <v>1072</v>
      </c>
      <c r="E27" s="136">
        <v>42</v>
      </c>
      <c r="F27" s="136">
        <v>0</v>
      </c>
      <c r="G27" s="136">
        <v>84</v>
      </c>
      <c r="H27" s="138">
        <f t="shared" si="0"/>
        <v>126</v>
      </c>
    </row>
    <row r="28" spans="1:8" s="84" customFormat="1" ht="18" customHeight="1">
      <c r="A28" s="150" t="s">
        <v>219</v>
      </c>
      <c r="B28" s="214" t="s">
        <v>302</v>
      </c>
      <c r="C28" s="152" t="s">
        <v>182</v>
      </c>
      <c r="D28" s="152">
        <v>69</v>
      </c>
      <c r="E28" s="136">
        <v>75</v>
      </c>
      <c r="F28" s="136">
        <v>51</v>
      </c>
      <c r="G28" s="136">
        <v>0</v>
      </c>
      <c r="H28" s="138">
        <f t="shared" si="0"/>
        <v>126</v>
      </c>
    </row>
    <row r="29" spans="1:8" s="84" customFormat="1" ht="18" customHeight="1">
      <c r="A29" s="150">
        <v>22</v>
      </c>
      <c r="B29" s="212" t="s">
        <v>303</v>
      </c>
      <c r="C29" s="136" t="s">
        <v>124</v>
      </c>
      <c r="D29" s="136">
        <v>1295</v>
      </c>
      <c r="E29" s="136">
        <v>0</v>
      </c>
      <c r="F29" s="136">
        <v>118</v>
      </c>
      <c r="G29" s="136">
        <v>0</v>
      </c>
      <c r="H29" s="138">
        <f t="shared" si="0"/>
        <v>118</v>
      </c>
    </row>
    <row r="30" spans="1:8" s="84" customFormat="1" ht="18" customHeight="1">
      <c r="A30" s="150">
        <v>23</v>
      </c>
      <c r="B30" s="212" t="s">
        <v>304</v>
      </c>
      <c r="C30" s="136" t="s">
        <v>47</v>
      </c>
      <c r="D30" s="136">
        <v>1260</v>
      </c>
      <c r="E30" s="136">
        <v>110</v>
      </c>
      <c r="F30" s="136">
        <v>0</v>
      </c>
      <c r="G30" s="136">
        <v>0</v>
      </c>
      <c r="H30" s="138">
        <f t="shared" si="0"/>
        <v>110</v>
      </c>
    </row>
    <row r="31" spans="1:8" s="84" customFormat="1" ht="18" customHeight="1">
      <c r="A31" s="150">
        <v>24</v>
      </c>
      <c r="B31" s="212" t="s">
        <v>279</v>
      </c>
      <c r="C31" s="136" t="s">
        <v>124</v>
      </c>
      <c r="D31" s="136">
        <v>1078</v>
      </c>
      <c r="E31" s="136">
        <v>0</v>
      </c>
      <c r="F31" s="136">
        <v>0</v>
      </c>
      <c r="G31" s="136">
        <v>102</v>
      </c>
      <c r="H31" s="138">
        <f t="shared" si="0"/>
        <v>102</v>
      </c>
    </row>
    <row r="32" spans="1:8" s="84" customFormat="1" ht="18" customHeight="1">
      <c r="A32" s="150">
        <v>25</v>
      </c>
      <c r="B32" s="211" t="s">
        <v>305</v>
      </c>
      <c r="C32" s="136" t="s">
        <v>124</v>
      </c>
      <c r="D32" s="136">
        <v>1475</v>
      </c>
      <c r="E32" s="136">
        <v>98</v>
      </c>
      <c r="F32" s="136">
        <v>0</v>
      </c>
      <c r="G32" s="136">
        <v>0</v>
      </c>
      <c r="H32" s="138">
        <f t="shared" si="0"/>
        <v>98</v>
      </c>
    </row>
    <row r="33" spans="1:8" s="84" customFormat="1" ht="18" customHeight="1">
      <c r="A33" s="150">
        <v>26</v>
      </c>
      <c r="B33" s="212" t="s">
        <v>277</v>
      </c>
      <c r="C33" s="136" t="s">
        <v>124</v>
      </c>
      <c r="D33" s="136">
        <v>1378</v>
      </c>
      <c r="E33" s="136">
        <v>80</v>
      </c>
      <c r="F33" s="136">
        <v>0</v>
      </c>
      <c r="G33" s="136">
        <v>0</v>
      </c>
      <c r="H33" s="138">
        <f t="shared" si="0"/>
        <v>80</v>
      </c>
    </row>
    <row r="34" spans="1:8" s="84" customFormat="1" ht="18" customHeight="1">
      <c r="A34" s="150">
        <v>27</v>
      </c>
      <c r="B34" s="212" t="s">
        <v>268</v>
      </c>
      <c r="C34" s="136" t="s">
        <v>124</v>
      </c>
      <c r="D34" s="136">
        <v>1453</v>
      </c>
      <c r="E34" s="136">
        <v>70</v>
      </c>
      <c r="F34" s="136">
        <v>0</v>
      </c>
      <c r="G34" s="136">
        <v>0</v>
      </c>
      <c r="H34" s="138">
        <f t="shared" si="0"/>
        <v>70</v>
      </c>
    </row>
    <row r="35" spans="1:8" s="84" customFormat="1" ht="18" customHeight="1">
      <c r="A35" s="150">
        <v>28</v>
      </c>
      <c r="B35" s="211" t="s">
        <v>306</v>
      </c>
      <c r="C35" s="136" t="s">
        <v>47</v>
      </c>
      <c r="D35" s="136">
        <v>1232</v>
      </c>
      <c r="E35" s="136">
        <v>0</v>
      </c>
      <c r="F35" s="136">
        <v>0</v>
      </c>
      <c r="G35" s="136">
        <v>66</v>
      </c>
      <c r="H35" s="138">
        <f t="shared" si="0"/>
        <v>66</v>
      </c>
    </row>
    <row r="36" spans="1:8" s="84" customFormat="1" ht="18" customHeight="1">
      <c r="A36" s="150">
        <v>29</v>
      </c>
      <c r="B36" s="212" t="s">
        <v>307</v>
      </c>
      <c r="C36" s="136" t="s">
        <v>124</v>
      </c>
      <c r="D36" s="136">
        <v>1349</v>
      </c>
      <c r="E36" s="136">
        <v>0</v>
      </c>
      <c r="F36" s="136">
        <v>46</v>
      </c>
      <c r="G36" s="136">
        <v>0</v>
      </c>
      <c r="H36" s="138">
        <f t="shared" si="0"/>
        <v>46</v>
      </c>
    </row>
    <row r="37" spans="1:8" s="84" customFormat="1" ht="18" customHeight="1">
      <c r="A37" s="150">
        <v>30</v>
      </c>
      <c r="B37" s="212" t="s">
        <v>275</v>
      </c>
      <c r="C37" s="136" t="s">
        <v>124</v>
      </c>
      <c r="D37" s="136">
        <v>1379</v>
      </c>
      <c r="E37" s="136">
        <v>41</v>
      </c>
      <c r="F37" s="136">
        <v>0</v>
      </c>
      <c r="G37" s="136">
        <v>0</v>
      </c>
      <c r="H37" s="138">
        <f t="shared" si="0"/>
        <v>41</v>
      </c>
    </row>
    <row r="38" spans="1:8" s="84" customFormat="1" ht="18" customHeight="1">
      <c r="A38" s="150" t="s">
        <v>220</v>
      </c>
      <c r="B38" s="211" t="s">
        <v>308</v>
      </c>
      <c r="C38" s="136" t="s">
        <v>55</v>
      </c>
      <c r="D38" s="136">
        <v>6693</v>
      </c>
      <c r="E38" s="136">
        <v>0</v>
      </c>
      <c r="F38" s="136">
        <v>0</v>
      </c>
      <c r="G38" s="136">
        <v>0</v>
      </c>
      <c r="H38" s="138">
        <f t="shared" si="0"/>
        <v>0</v>
      </c>
    </row>
    <row r="39" spans="1:8" s="84" customFormat="1" ht="18" customHeight="1">
      <c r="A39" s="150" t="s">
        <v>220</v>
      </c>
      <c r="B39" s="212" t="s">
        <v>253</v>
      </c>
      <c r="C39" s="136" t="s">
        <v>124</v>
      </c>
      <c r="D39" s="136">
        <v>1353</v>
      </c>
      <c r="E39" s="136">
        <v>0</v>
      </c>
      <c r="F39" s="136">
        <v>0</v>
      </c>
      <c r="G39" s="136">
        <v>0</v>
      </c>
      <c r="H39" s="138">
        <f t="shared" si="0"/>
        <v>0</v>
      </c>
    </row>
    <row r="40" spans="1:8" s="84" customFormat="1" ht="18" customHeight="1" thickBot="1">
      <c r="A40" s="156" t="s">
        <v>220</v>
      </c>
      <c r="B40" s="215" t="s">
        <v>309</v>
      </c>
      <c r="C40" s="143" t="s">
        <v>124</v>
      </c>
      <c r="D40" s="143">
        <v>1240</v>
      </c>
      <c r="E40" s="143">
        <v>0</v>
      </c>
      <c r="F40" s="143">
        <v>0</v>
      </c>
      <c r="G40" s="143">
        <v>0</v>
      </c>
      <c r="H40" s="145">
        <f t="shared" si="0"/>
        <v>0</v>
      </c>
    </row>
    <row r="41" spans="1:8" ht="15">
      <c r="A41" s="247" t="s">
        <v>91</v>
      </c>
      <c r="B41" s="247"/>
      <c r="C41" s="247" t="s">
        <v>98</v>
      </c>
      <c r="D41" s="247"/>
      <c r="E41" s="146"/>
      <c r="F41" s="146" t="s">
        <v>92</v>
      </c>
      <c r="G41" s="146"/>
      <c r="H41" s="116" t="s">
        <v>55</v>
      </c>
    </row>
    <row r="42" spans="1:8" ht="15">
      <c r="A42" s="216"/>
      <c r="B42" s="147"/>
      <c r="C42" s="147" t="s">
        <v>121</v>
      </c>
      <c r="D42" s="146"/>
      <c r="E42" s="146"/>
      <c r="F42" s="146"/>
      <c r="G42" s="146"/>
      <c r="H42" s="116" t="s">
        <v>46</v>
      </c>
    </row>
    <row r="43" spans="1:8" ht="15">
      <c r="A43" s="216"/>
      <c r="B43" s="147"/>
      <c r="C43" s="147" t="s">
        <v>93</v>
      </c>
      <c r="D43" s="146"/>
      <c r="E43" s="146"/>
      <c r="F43" s="146"/>
      <c r="G43" s="146"/>
      <c r="H43" s="116" t="s">
        <v>47</v>
      </c>
    </row>
    <row r="44" spans="1:8" ht="15">
      <c r="A44" s="247" t="s">
        <v>89</v>
      </c>
      <c r="B44" s="247"/>
      <c r="C44" s="147" t="s">
        <v>94</v>
      </c>
      <c r="D44" s="146"/>
      <c r="E44" s="146"/>
      <c r="F44" s="146"/>
      <c r="G44" s="146"/>
      <c r="H44" s="116" t="s">
        <v>46</v>
      </c>
    </row>
    <row r="45" spans="1:8" ht="15">
      <c r="A45" s="247" t="s">
        <v>107</v>
      </c>
      <c r="B45" s="247"/>
      <c r="C45" s="147" t="s">
        <v>95</v>
      </c>
      <c r="D45" s="146"/>
      <c r="E45" s="146"/>
      <c r="F45" s="146"/>
      <c r="G45" s="146"/>
      <c r="H45" s="116" t="s">
        <v>47</v>
      </c>
    </row>
    <row r="46" spans="1:8" ht="18">
      <c r="A46" s="85"/>
      <c r="B46" s="68"/>
      <c r="C46" s="55"/>
      <c r="D46" s="54"/>
      <c r="E46" s="65"/>
      <c r="F46" s="65"/>
      <c r="G46" s="65"/>
      <c r="H46" s="62"/>
    </row>
    <row r="47" spans="1:8" ht="18">
      <c r="A47" s="85"/>
      <c r="B47" s="68"/>
      <c r="C47" s="55"/>
      <c r="D47" s="54"/>
      <c r="E47" s="65"/>
      <c r="F47" s="65"/>
      <c r="G47" s="65"/>
      <c r="H47" s="62"/>
    </row>
    <row r="48" spans="1:8" ht="18">
      <c r="A48" s="85"/>
      <c r="B48" s="68"/>
      <c r="C48" s="55"/>
      <c r="D48" s="54"/>
      <c r="E48" s="65"/>
      <c r="F48" s="65"/>
      <c r="G48" s="65"/>
      <c r="H48" s="62"/>
    </row>
    <row r="49" spans="1:8" ht="18">
      <c r="A49" s="85"/>
      <c r="B49" s="68"/>
      <c r="C49" s="55"/>
      <c r="D49" s="54"/>
      <c r="E49" s="65"/>
      <c r="F49" s="65"/>
      <c r="G49" s="65"/>
      <c r="H49" s="62"/>
    </row>
    <row r="50" spans="1:8" ht="18">
      <c r="A50" s="85"/>
      <c r="B50" s="68"/>
      <c r="C50" s="55"/>
      <c r="D50" s="54"/>
      <c r="E50" s="65"/>
      <c r="F50" s="65"/>
      <c r="G50" s="65"/>
      <c r="H50" s="62"/>
    </row>
    <row r="51" spans="1:8" ht="18">
      <c r="A51" s="85"/>
      <c r="B51" s="68"/>
      <c r="C51" s="55"/>
      <c r="D51" s="54"/>
      <c r="E51" s="65"/>
      <c r="F51" s="65"/>
      <c r="G51" s="65"/>
      <c r="H51" s="62"/>
    </row>
    <row r="52" spans="1:8" ht="18">
      <c r="A52" s="85"/>
      <c r="B52" s="69"/>
      <c r="C52" s="69"/>
      <c r="D52" s="69"/>
      <c r="E52" s="65"/>
      <c r="F52" s="65"/>
      <c r="G52" s="65"/>
      <c r="H52" s="62"/>
    </row>
    <row r="53" spans="1:8" ht="18">
      <c r="A53" s="85"/>
      <c r="B53" s="63"/>
      <c r="C53" s="62"/>
      <c r="D53" s="62"/>
      <c r="E53" s="65"/>
      <c r="F53" s="65"/>
      <c r="G53" s="65"/>
      <c r="H53" s="62"/>
    </row>
    <row r="54" spans="1:8" ht="18">
      <c r="A54" s="85"/>
      <c r="B54" s="63"/>
      <c r="C54" s="62"/>
      <c r="D54" s="62"/>
      <c r="E54" s="65"/>
      <c r="F54" s="65"/>
      <c r="G54" s="65"/>
      <c r="H54" s="62"/>
    </row>
    <row r="55" spans="1:8" ht="18">
      <c r="A55" s="85"/>
      <c r="B55" s="63"/>
      <c r="C55" s="62"/>
      <c r="D55" s="62"/>
      <c r="E55" s="65"/>
      <c r="F55" s="65"/>
      <c r="G55" s="65"/>
      <c r="H55" s="62"/>
    </row>
    <row r="56" spans="1:8" ht="18">
      <c r="A56" s="85"/>
      <c r="B56" s="63"/>
      <c r="C56" s="62"/>
      <c r="D56" s="62"/>
      <c r="E56" s="65"/>
      <c r="F56" s="65"/>
      <c r="G56" s="65"/>
      <c r="H56" s="62"/>
    </row>
    <row r="57" spans="1:8" ht="18">
      <c r="A57" s="85"/>
      <c r="B57" s="63"/>
      <c r="C57" s="62"/>
      <c r="D57" s="62"/>
      <c r="E57" s="65"/>
      <c r="F57" s="65"/>
      <c r="G57" s="65"/>
      <c r="H57" s="62"/>
    </row>
    <row r="58" spans="1:8" ht="18">
      <c r="A58" s="85"/>
      <c r="B58" s="63"/>
      <c r="C58" s="62"/>
      <c r="D58" s="62"/>
      <c r="E58" s="65"/>
      <c r="F58" s="65"/>
      <c r="G58" s="65"/>
      <c r="H58" s="62"/>
    </row>
    <row r="59" spans="1:8" ht="18">
      <c r="A59" s="85"/>
      <c r="B59" s="63"/>
      <c r="C59" s="62"/>
      <c r="D59" s="62"/>
      <c r="E59" s="65"/>
      <c r="F59" s="65"/>
      <c r="G59" s="65"/>
      <c r="H59" s="62"/>
    </row>
    <row r="60" spans="1:8" ht="18">
      <c r="A60" s="85"/>
      <c r="B60" s="63"/>
      <c r="C60" s="62"/>
      <c r="D60" s="62"/>
      <c r="E60" s="65"/>
      <c r="F60" s="65"/>
      <c r="G60" s="65"/>
      <c r="H60" s="62"/>
    </row>
    <row r="61" spans="1:8" ht="18">
      <c r="A61" s="85"/>
      <c r="B61" s="63"/>
      <c r="C61" s="62"/>
      <c r="D61" s="62"/>
      <c r="E61" s="65"/>
      <c r="F61" s="65"/>
      <c r="G61" s="65"/>
      <c r="H61" s="62"/>
    </row>
    <row r="62" spans="1:8" ht="18">
      <c r="A62" s="85"/>
      <c r="B62" s="63"/>
      <c r="C62" s="62"/>
      <c r="D62" s="62"/>
      <c r="E62" s="65"/>
      <c r="F62" s="65"/>
      <c r="G62" s="65"/>
      <c r="H62" s="62"/>
    </row>
    <row r="63" spans="1:8" ht="18">
      <c r="A63" s="85"/>
      <c r="B63" s="63"/>
      <c r="C63" s="62"/>
      <c r="D63" s="62"/>
      <c r="E63" s="65"/>
      <c r="F63" s="65"/>
      <c r="G63" s="65"/>
      <c r="H63" s="62"/>
    </row>
    <row r="64" spans="1:8" ht="18">
      <c r="A64" s="85"/>
      <c r="B64" s="63"/>
      <c r="C64" s="62"/>
      <c r="D64" s="62"/>
      <c r="E64" s="65"/>
      <c r="F64" s="65"/>
      <c r="G64" s="65"/>
      <c r="H64" s="62"/>
    </row>
    <row r="65" spans="1:8" ht="18">
      <c r="A65" s="85"/>
      <c r="B65" s="63"/>
      <c r="C65" s="62"/>
      <c r="D65" s="62"/>
      <c r="E65" s="65"/>
      <c r="F65" s="65"/>
      <c r="G65" s="65"/>
      <c r="H65" s="62"/>
    </row>
    <row r="66" spans="1:8" ht="18">
      <c r="A66" s="85"/>
      <c r="B66" s="63"/>
      <c r="C66" s="62"/>
      <c r="D66" s="62"/>
      <c r="E66" s="65"/>
      <c r="F66" s="65"/>
      <c r="G66" s="65"/>
      <c r="H66" s="62"/>
    </row>
    <row r="67" spans="1:8" ht="18.75">
      <c r="A67" s="85"/>
      <c r="B67" s="63"/>
      <c r="C67" s="62"/>
      <c r="D67" s="64"/>
      <c r="E67" s="65"/>
      <c r="F67" s="65"/>
      <c r="G67" s="65"/>
      <c r="H67" s="62"/>
    </row>
    <row r="74" spans="1:7" ht="18">
      <c r="A74" s="98"/>
      <c r="B74" s="67"/>
      <c r="C74" s="62"/>
      <c r="D74" s="65"/>
      <c r="E74" s="65"/>
      <c r="F74" s="65"/>
      <c r="G74" s="65"/>
    </row>
    <row r="75" spans="1:8" ht="18">
      <c r="A75" s="98"/>
      <c r="B75" s="67"/>
      <c r="C75" s="62"/>
      <c r="D75" s="65"/>
      <c r="E75" s="65"/>
      <c r="F75" s="65"/>
      <c r="G75" s="65"/>
      <c r="H75" s="62"/>
    </row>
    <row r="76" spans="1:8" ht="18">
      <c r="A76" s="98"/>
      <c r="B76" s="67"/>
      <c r="C76" s="62"/>
      <c r="D76" s="65"/>
      <c r="E76" s="65"/>
      <c r="F76" s="65"/>
      <c r="G76" s="65"/>
      <c r="H76" s="62"/>
    </row>
    <row r="77" spans="1:8" ht="18">
      <c r="A77" s="98"/>
      <c r="B77" s="66"/>
      <c r="C77" s="62"/>
      <c r="D77" s="65"/>
      <c r="E77" s="65"/>
      <c r="F77" s="65"/>
      <c r="G77" s="65"/>
      <c r="H77" s="62"/>
    </row>
    <row r="78" spans="1:8" ht="18">
      <c r="A78" s="98"/>
      <c r="B78" s="66"/>
      <c r="C78" s="62"/>
      <c r="D78" s="65"/>
      <c r="E78" s="65"/>
      <c r="F78" s="65"/>
      <c r="G78" s="65"/>
      <c r="H78" s="62"/>
    </row>
    <row r="79" spans="1:8" ht="18">
      <c r="A79" s="98"/>
      <c r="B79" s="66"/>
      <c r="C79" s="62"/>
      <c r="D79" s="65"/>
      <c r="E79" s="65"/>
      <c r="F79" s="65"/>
      <c r="G79" s="65"/>
      <c r="H79" s="62"/>
    </row>
    <row r="80" spans="1:8" ht="12.75">
      <c r="A80" s="99"/>
      <c r="B80" s="68"/>
      <c r="C80" s="55"/>
      <c r="D80" s="54"/>
      <c r="E80" s="54"/>
      <c r="F80" s="54"/>
      <c r="G80" s="54"/>
      <c r="H80" s="55"/>
    </row>
    <row r="81" spans="1:8" ht="12.75">
      <c r="A81" s="99"/>
      <c r="B81" s="68"/>
      <c r="C81" s="55"/>
      <c r="D81" s="54"/>
      <c r="E81" s="54"/>
      <c r="F81" s="54"/>
      <c r="G81" s="54"/>
      <c r="H81" s="55"/>
    </row>
    <row r="82" spans="1:8" ht="12.75">
      <c r="A82" s="99"/>
      <c r="B82" s="68"/>
      <c r="C82" s="55"/>
      <c r="D82" s="54"/>
      <c r="E82" s="54"/>
      <c r="F82" s="54"/>
      <c r="G82" s="54"/>
      <c r="H82" s="55"/>
    </row>
    <row r="83" spans="1:8" ht="12.75">
      <c r="A83" s="99"/>
      <c r="B83" s="68"/>
      <c r="C83" s="55"/>
      <c r="D83" s="54"/>
      <c r="E83" s="54"/>
      <c r="F83" s="54"/>
      <c r="G83" s="54"/>
      <c r="H83" s="55"/>
    </row>
    <row r="84" spans="1:8" ht="12.75">
      <c r="A84" s="99"/>
      <c r="B84" s="68"/>
      <c r="C84" s="55"/>
      <c r="D84" s="54"/>
      <c r="E84" s="54"/>
      <c r="F84" s="54"/>
      <c r="G84" s="54"/>
      <c r="H84" s="55"/>
    </row>
    <row r="85" spans="1:8" ht="12.75">
      <c r="A85" s="99"/>
      <c r="B85" s="68"/>
      <c r="C85" s="55"/>
      <c r="D85" s="54"/>
      <c r="E85" s="54"/>
      <c r="F85" s="54"/>
      <c r="G85" s="54"/>
      <c r="H85" s="55"/>
    </row>
    <row r="86" spans="1:8" ht="12.75">
      <c r="A86" s="99"/>
      <c r="B86" s="68"/>
      <c r="C86" s="55"/>
      <c r="D86" s="54"/>
      <c r="E86" s="54"/>
      <c r="F86" s="54"/>
      <c r="G86" s="54"/>
      <c r="H86" s="55"/>
    </row>
    <row r="87" spans="1:8" ht="12.75">
      <c r="A87" s="99"/>
      <c r="B87" s="68"/>
      <c r="C87" s="55"/>
      <c r="D87" s="54"/>
      <c r="E87" s="54"/>
      <c r="F87" s="54"/>
      <c r="G87" s="54"/>
      <c r="H87" s="55"/>
    </row>
    <row r="88" spans="1:8" ht="12.75">
      <c r="A88" s="99"/>
      <c r="B88" s="68"/>
      <c r="C88" s="55"/>
      <c r="D88" s="54"/>
      <c r="E88" s="54"/>
      <c r="F88" s="54"/>
      <c r="G88" s="54"/>
      <c r="H88" s="55"/>
    </row>
    <row r="89" spans="1:8" ht="12.75">
      <c r="A89" s="99"/>
      <c r="B89" s="68"/>
      <c r="C89" s="55"/>
      <c r="D89" s="54"/>
      <c r="E89" s="54"/>
      <c r="F89" s="54"/>
      <c r="G89" s="54"/>
      <c r="H89" s="55"/>
    </row>
    <row r="90" spans="1:8" ht="12.75">
      <c r="A90" s="99"/>
      <c r="B90" s="68"/>
      <c r="C90" s="55"/>
      <c r="D90" s="54"/>
      <c r="E90" s="54"/>
      <c r="F90" s="54"/>
      <c r="G90" s="54"/>
      <c r="H90" s="55"/>
    </row>
    <row r="91" spans="1:8" ht="12.75">
      <c r="A91" s="99"/>
      <c r="B91" s="68"/>
      <c r="C91" s="55"/>
      <c r="D91" s="54"/>
      <c r="E91" s="54"/>
      <c r="F91" s="54"/>
      <c r="G91" s="54"/>
      <c r="H91" s="55"/>
    </row>
    <row r="92" spans="1:8" ht="12.75">
      <c r="A92" s="99"/>
      <c r="B92" s="68"/>
      <c r="C92" s="55"/>
      <c r="D92" s="54"/>
      <c r="E92" s="54"/>
      <c r="F92" s="54"/>
      <c r="G92" s="54"/>
      <c r="H92" s="55"/>
    </row>
    <row r="93" spans="1:8" ht="12.75">
      <c r="A93" s="99"/>
      <c r="B93" s="68"/>
      <c r="C93" s="55"/>
      <c r="D93" s="54"/>
      <c r="E93" s="54"/>
      <c r="F93" s="54"/>
      <c r="G93" s="54"/>
      <c r="H93" s="55"/>
    </row>
    <row r="94" spans="1:8" ht="12.75">
      <c r="A94" s="99"/>
      <c r="B94" s="68"/>
      <c r="C94" s="55"/>
      <c r="D94" s="54"/>
      <c r="E94" s="54"/>
      <c r="F94" s="54"/>
      <c r="G94" s="54"/>
      <c r="H94" s="55"/>
    </row>
    <row r="95" spans="1:8" ht="12.75">
      <c r="A95" s="99"/>
      <c r="B95" s="68"/>
      <c r="C95" s="55"/>
      <c r="D95" s="54"/>
      <c r="E95" s="54"/>
      <c r="F95" s="54"/>
      <c r="G95" s="54"/>
      <c r="H95" s="55"/>
    </row>
    <row r="96" spans="1:8" ht="12.75">
      <c r="A96" s="99"/>
      <c r="B96" s="73"/>
      <c r="C96" s="55"/>
      <c r="D96" s="54"/>
      <c r="E96" s="68"/>
      <c r="F96" s="54"/>
      <c r="G96" s="54"/>
      <c r="H96" s="55"/>
    </row>
    <row r="97" spans="1:8" ht="12.75">
      <c r="A97" s="99"/>
      <c r="B97" s="73"/>
      <c r="C97" s="55"/>
      <c r="D97" s="54"/>
      <c r="E97" s="68"/>
      <c r="F97" s="54"/>
      <c r="G97" s="54"/>
      <c r="H97" s="55"/>
    </row>
    <row r="98" spans="1:8" ht="12.75">
      <c r="A98" s="99"/>
      <c r="B98" s="73"/>
      <c r="C98" s="55"/>
      <c r="D98" s="54"/>
      <c r="E98" s="54"/>
      <c r="F98" s="54"/>
      <c r="G98" s="54"/>
      <c r="H98" s="55"/>
    </row>
    <row r="99" spans="1:8" ht="12.75">
      <c r="A99" s="100"/>
      <c r="B99" s="76"/>
      <c r="E99" s="70"/>
      <c r="H99" s="82"/>
    </row>
    <row r="100" spans="1:8" ht="12.75" customHeight="1">
      <c r="A100" s="100"/>
      <c r="B100" s="76"/>
      <c r="E100" s="70"/>
      <c r="H100" s="82"/>
    </row>
    <row r="101" spans="1:8" ht="12.75">
      <c r="A101" s="100"/>
      <c r="B101" s="76"/>
      <c r="H101" s="82"/>
    </row>
    <row r="102" spans="1:8" ht="12.75">
      <c r="A102" s="100"/>
      <c r="B102" s="76"/>
      <c r="E102" s="77"/>
      <c r="F102" s="77"/>
      <c r="G102" s="77"/>
      <c r="H102" s="82"/>
    </row>
  </sheetData>
  <sheetProtection/>
  <mergeCells count="11">
    <mergeCell ref="C4:D4"/>
    <mergeCell ref="C5:D5"/>
    <mergeCell ref="E6:G6"/>
    <mergeCell ref="A41:B41"/>
    <mergeCell ref="A44:B44"/>
    <mergeCell ref="A45:B45"/>
    <mergeCell ref="C41:D41"/>
    <mergeCell ref="A1:A5"/>
    <mergeCell ref="B1:H1"/>
    <mergeCell ref="B2:H2"/>
    <mergeCell ref="C3:D3"/>
  </mergeCells>
  <printOptions/>
  <pageMargins left="0.7874015748031497" right="0.6299212598425197" top="0.2755905511811024" bottom="0.31496062992125984" header="0" footer="0"/>
  <pageSetup fitToHeight="1" fitToWidth="1" orientation="portrait" paperSize="9" scale="89" r:id="rId2"/>
  <rowBreaks count="1" manualBreakCount="1">
    <brk id="7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SheetLayoutView="85" zoomScalePageLayoutView="0" workbookViewId="0" topLeftCell="A25">
      <selection activeCell="D41" sqref="D41"/>
    </sheetView>
  </sheetViews>
  <sheetFormatPr defaultColWidth="9.140625" defaultRowHeight="12.75"/>
  <cols>
    <col min="1" max="1" width="8.7109375" style="49" bestFit="1" customWidth="1"/>
    <col min="2" max="2" width="27.140625" style="70" customWidth="1"/>
    <col min="3" max="3" width="10.7109375" style="52" customWidth="1"/>
    <col min="4" max="4" width="10.7109375" style="49" customWidth="1"/>
    <col min="5" max="7" width="9.7109375" style="49" customWidth="1"/>
    <col min="8" max="8" width="9.7109375" style="52" customWidth="1"/>
    <col min="9" max="16384" width="9.140625" style="49" customWidth="1"/>
  </cols>
  <sheetData>
    <row r="1" spans="1:8" ht="25.5">
      <c r="A1" s="248"/>
      <c r="B1" s="250" t="s">
        <v>90</v>
      </c>
      <c r="C1" s="250"/>
      <c r="D1" s="250"/>
      <c r="E1" s="250"/>
      <c r="F1" s="250"/>
      <c r="G1" s="250"/>
      <c r="H1" s="250"/>
    </row>
    <row r="2" spans="1:8" ht="18">
      <c r="A2" s="248"/>
      <c r="B2" s="251" t="s">
        <v>102</v>
      </c>
      <c r="C2" s="251"/>
      <c r="D2" s="251"/>
      <c r="E2" s="251"/>
      <c r="F2" s="251"/>
      <c r="G2" s="251"/>
      <c r="H2" s="251"/>
    </row>
    <row r="3" spans="1:4" ht="25.5">
      <c r="A3" s="248"/>
      <c r="B3" s="50" t="s">
        <v>37</v>
      </c>
      <c r="C3" s="252" t="s">
        <v>41</v>
      </c>
      <c r="D3" s="252"/>
    </row>
    <row r="4" spans="1:4" ht="18">
      <c r="A4" s="248"/>
      <c r="B4" s="50" t="s">
        <v>33</v>
      </c>
      <c r="C4" s="253" t="s">
        <v>97</v>
      </c>
      <c r="D4" s="253"/>
    </row>
    <row r="5" spans="1:8" ht="18.75" thickBot="1">
      <c r="A5" s="249"/>
      <c r="B5" s="53" t="s">
        <v>34</v>
      </c>
      <c r="C5" s="254">
        <v>41538</v>
      </c>
      <c r="D5" s="255"/>
      <c r="E5" s="54"/>
      <c r="F5" s="54"/>
      <c r="G5" s="54"/>
      <c r="H5" s="55"/>
    </row>
    <row r="6" spans="1:8" ht="16.5">
      <c r="A6" s="56" t="s">
        <v>106</v>
      </c>
      <c r="B6" s="57" t="s">
        <v>1</v>
      </c>
      <c r="C6" s="57" t="s">
        <v>2</v>
      </c>
      <c r="D6" s="57" t="s">
        <v>36</v>
      </c>
      <c r="E6" s="258" t="s">
        <v>32</v>
      </c>
      <c r="F6" s="258"/>
      <c r="G6" s="258"/>
      <c r="H6" s="86" t="s">
        <v>5</v>
      </c>
    </row>
    <row r="7" spans="1:8" ht="17.25" thickBot="1">
      <c r="A7" s="58" t="s">
        <v>186</v>
      </c>
      <c r="B7" s="59" t="s">
        <v>22</v>
      </c>
      <c r="C7" s="59" t="s">
        <v>23</v>
      </c>
      <c r="D7" s="59" t="s">
        <v>3</v>
      </c>
      <c r="E7" s="59" t="s">
        <v>7</v>
      </c>
      <c r="F7" s="59" t="s">
        <v>8</v>
      </c>
      <c r="G7" s="59" t="s">
        <v>9</v>
      </c>
      <c r="H7" s="60" t="s">
        <v>24</v>
      </c>
    </row>
    <row r="8" spans="1:9" ht="15">
      <c r="A8" s="148">
        <v>1</v>
      </c>
      <c r="B8" s="130" t="s">
        <v>242</v>
      </c>
      <c r="C8" s="131" t="s">
        <v>124</v>
      </c>
      <c r="D8" s="131">
        <v>1295</v>
      </c>
      <c r="E8" s="131">
        <v>139</v>
      </c>
      <c r="F8" s="131">
        <v>104</v>
      </c>
      <c r="G8" s="131">
        <v>116</v>
      </c>
      <c r="H8" s="133">
        <f aca="true" t="shared" si="0" ref="H8:H51">E8+F8+G8</f>
        <v>359</v>
      </c>
      <c r="I8" s="149"/>
    </row>
    <row r="9" spans="1:9" ht="15">
      <c r="A9" s="150">
        <v>2</v>
      </c>
      <c r="B9" s="135" t="s">
        <v>233</v>
      </c>
      <c r="C9" s="136" t="s">
        <v>55</v>
      </c>
      <c r="D9" s="136">
        <v>6693</v>
      </c>
      <c r="E9" s="136">
        <v>75</v>
      </c>
      <c r="F9" s="136">
        <v>157</v>
      </c>
      <c r="G9" s="136">
        <v>105</v>
      </c>
      <c r="H9" s="138">
        <f t="shared" si="0"/>
        <v>337</v>
      </c>
      <c r="I9" s="149"/>
    </row>
    <row r="10" spans="1:9" ht="15">
      <c r="A10" s="150">
        <v>3</v>
      </c>
      <c r="B10" s="139" t="s">
        <v>235</v>
      </c>
      <c r="C10" s="136" t="s">
        <v>124</v>
      </c>
      <c r="D10" s="136">
        <v>1240</v>
      </c>
      <c r="E10" s="136">
        <v>115</v>
      </c>
      <c r="F10" s="136">
        <v>102</v>
      </c>
      <c r="G10" s="136">
        <v>91</v>
      </c>
      <c r="H10" s="138">
        <f t="shared" si="0"/>
        <v>308</v>
      </c>
      <c r="I10" s="149"/>
    </row>
    <row r="11" spans="1:9" ht="15">
      <c r="A11" s="150">
        <v>4</v>
      </c>
      <c r="B11" s="139" t="s">
        <v>229</v>
      </c>
      <c r="C11" s="136" t="s">
        <v>124</v>
      </c>
      <c r="D11" s="136">
        <v>1045</v>
      </c>
      <c r="E11" s="136">
        <v>117</v>
      </c>
      <c r="F11" s="136">
        <v>90</v>
      </c>
      <c r="G11" s="136">
        <v>97</v>
      </c>
      <c r="H11" s="138">
        <f t="shared" si="0"/>
        <v>304</v>
      </c>
      <c r="I11" s="149"/>
    </row>
    <row r="12" spans="1:9" ht="15">
      <c r="A12" s="150">
        <v>5</v>
      </c>
      <c r="B12" s="139" t="s">
        <v>253</v>
      </c>
      <c r="C12" s="136" t="s">
        <v>124</v>
      </c>
      <c r="D12" s="136">
        <v>1353</v>
      </c>
      <c r="E12" s="136">
        <v>117</v>
      </c>
      <c r="F12" s="136">
        <v>68</v>
      </c>
      <c r="G12" s="136">
        <v>85</v>
      </c>
      <c r="H12" s="138">
        <f t="shared" si="0"/>
        <v>270</v>
      </c>
      <c r="I12" s="149"/>
    </row>
    <row r="13" spans="1:9" ht="15">
      <c r="A13" s="150" t="s">
        <v>284</v>
      </c>
      <c r="B13" s="135" t="s">
        <v>249</v>
      </c>
      <c r="C13" s="136" t="s">
        <v>55</v>
      </c>
      <c r="D13" s="136">
        <v>4624</v>
      </c>
      <c r="E13" s="136">
        <v>81</v>
      </c>
      <c r="F13" s="136">
        <v>100</v>
      </c>
      <c r="G13" s="136">
        <v>86</v>
      </c>
      <c r="H13" s="138">
        <f t="shared" si="0"/>
        <v>267</v>
      </c>
      <c r="I13" s="149"/>
    </row>
    <row r="14" spans="1:9" ht="15">
      <c r="A14" s="150" t="s">
        <v>284</v>
      </c>
      <c r="B14" s="135" t="s">
        <v>227</v>
      </c>
      <c r="C14" s="136" t="s">
        <v>55</v>
      </c>
      <c r="D14" s="136">
        <v>3754</v>
      </c>
      <c r="E14" s="136">
        <v>103</v>
      </c>
      <c r="F14" s="136">
        <v>75</v>
      </c>
      <c r="G14" s="136">
        <v>89</v>
      </c>
      <c r="H14" s="138">
        <f t="shared" si="0"/>
        <v>267</v>
      </c>
      <c r="I14" s="149"/>
    </row>
    <row r="15" spans="1:9" ht="15">
      <c r="A15" s="150" t="s">
        <v>285</v>
      </c>
      <c r="B15" s="139" t="s">
        <v>226</v>
      </c>
      <c r="C15" s="136" t="s">
        <v>124</v>
      </c>
      <c r="D15" s="136">
        <v>1094</v>
      </c>
      <c r="E15" s="136">
        <v>78</v>
      </c>
      <c r="F15" s="136">
        <v>97</v>
      </c>
      <c r="G15" s="136">
        <v>85</v>
      </c>
      <c r="H15" s="138">
        <f t="shared" si="0"/>
        <v>260</v>
      </c>
      <c r="I15" s="149"/>
    </row>
    <row r="16" spans="1:9" ht="15">
      <c r="A16" s="150" t="s">
        <v>285</v>
      </c>
      <c r="B16" s="151" t="s">
        <v>254</v>
      </c>
      <c r="C16" s="152" t="s">
        <v>182</v>
      </c>
      <c r="D16" s="152">
        <v>343</v>
      </c>
      <c r="E16" s="136">
        <v>89</v>
      </c>
      <c r="F16" s="136">
        <v>95</v>
      </c>
      <c r="G16" s="136">
        <v>76</v>
      </c>
      <c r="H16" s="138">
        <f t="shared" si="0"/>
        <v>260</v>
      </c>
      <c r="I16" s="149"/>
    </row>
    <row r="17" spans="1:9" ht="15">
      <c r="A17" s="150" t="s">
        <v>286</v>
      </c>
      <c r="B17" s="139" t="s">
        <v>236</v>
      </c>
      <c r="C17" s="136" t="s">
        <v>47</v>
      </c>
      <c r="D17" s="136">
        <v>1061</v>
      </c>
      <c r="E17" s="136">
        <v>90</v>
      </c>
      <c r="F17" s="136">
        <v>82</v>
      </c>
      <c r="G17" s="136">
        <v>85</v>
      </c>
      <c r="H17" s="138">
        <f t="shared" si="0"/>
        <v>257</v>
      </c>
      <c r="I17" s="149"/>
    </row>
    <row r="18" spans="1:9" ht="15">
      <c r="A18" s="150" t="s">
        <v>286</v>
      </c>
      <c r="B18" s="140" t="s">
        <v>251</v>
      </c>
      <c r="C18" s="136" t="s">
        <v>47</v>
      </c>
      <c r="D18" s="136">
        <v>1029</v>
      </c>
      <c r="E18" s="136">
        <v>80</v>
      </c>
      <c r="F18" s="136">
        <v>103</v>
      </c>
      <c r="G18" s="136">
        <v>74</v>
      </c>
      <c r="H18" s="138">
        <f t="shared" si="0"/>
        <v>257</v>
      </c>
      <c r="I18" s="149"/>
    </row>
    <row r="19" spans="1:9" ht="15">
      <c r="A19" s="150">
        <v>12</v>
      </c>
      <c r="B19" s="135" t="s">
        <v>234</v>
      </c>
      <c r="C19" s="136" t="s">
        <v>124</v>
      </c>
      <c r="D19" s="136">
        <v>1046</v>
      </c>
      <c r="E19" s="136">
        <v>70</v>
      </c>
      <c r="F19" s="136">
        <v>95</v>
      </c>
      <c r="G19" s="136">
        <v>91</v>
      </c>
      <c r="H19" s="138">
        <f t="shared" si="0"/>
        <v>256</v>
      </c>
      <c r="I19" s="149"/>
    </row>
    <row r="20" spans="1:9" ht="15">
      <c r="A20" s="150">
        <v>13</v>
      </c>
      <c r="B20" s="139" t="s">
        <v>255</v>
      </c>
      <c r="C20" s="136" t="s">
        <v>124</v>
      </c>
      <c r="D20" s="136">
        <v>1377</v>
      </c>
      <c r="E20" s="136">
        <v>80</v>
      </c>
      <c r="F20" s="136">
        <v>75</v>
      </c>
      <c r="G20" s="136">
        <v>100</v>
      </c>
      <c r="H20" s="138">
        <f t="shared" si="0"/>
        <v>255</v>
      </c>
      <c r="I20" s="149"/>
    </row>
    <row r="21" spans="1:9" ht="15">
      <c r="A21" s="150">
        <v>14</v>
      </c>
      <c r="B21" s="139" t="s">
        <v>245</v>
      </c>
      <c r="C21" s="136" t="s">
        <v>124</v>
      </c>
      <c r="D21" s="136">
        <v>1072</v>
      </c>
      <c r="E21" s="136">
        <v>78</v>
      </c>
      <c r="F21" s="136">
        <v>73</v>
      </c>
      <c r="G21" s="136">
        <v>93</v>
      </c>
      <c r="H21" s="138">
        <f t="shared" si="0"/>
        <v>244</v>
      </c>
      <c r="I21" s="149"/>
    </row>
    <row r="22" spans="1:9" ht="15">
      <c r="A22" s="150">
        <v>15</v>
      </c>
      <c r="B22" s="139" t="s">
        <v>256</v>
      </c>
      <c r="C22" s="136" t="s">
        <v>124</v>
      </c>
      <c r="D22" s="136">
        <v>1342</v>
      </c>
      <c r="E22" s="136">
        <v>72</v>
      </c>
      <c r="F22" s="136">
        <v>72</v>
      </c>
      <c r="G22" s="136">
        <v>91</v>
      </c>
      <c r="H22" s="138">
        <f t="shared" si="0"/>
        <v>235</v>
      </c>
      <c r="I22" s="149"/>
    </row>
    <row r="23" spans="1:9" ht="15">
      <c r="A23" s="150">
        <v>16</v>
      </c>
      <c r="B23" s="139" t="s">
        <v>257</v>
      </c>
      <c r="C23" s="136" t="s">
        <v>124</v>
      </c>
      <c r="D23" s="136">
        <v>1182</v>
      </c>
      <c r="E23" s="136">
        <v>68</v>
      </c>
      <c r="F23" s="136">
        <v>68</v>
      </c>
      <c r="G23" s="136">
        <v>96</v>
      </c>
      <c r="H23" s="138">
        <f t="shared" si="0"/>
        <v>232</v>
      </c>
      <c r="I23" s="149"/>
    </row>
    <row r="24" spans="1:9" ht="15">
      <c r="A24" s="150">
        <v>17</v>
      </c>
      <c r="B24" s="135" t="s">
        <v>258</v>
      </c>
      <c r="C24" s="136" t="s">
        <v>124</v>
      </c>
      <c r="D24" s="136" t="s">
        <v>146</v>
      </c>
      <c r="E24" s="136">
        <v>116</v>
      </c>
      <c r="F24" s="136">
        <v>55</v>
      </c>
      <c r="G24" s="136">
        <v>60</v>
      </c>
      <c r="H24" s="138">
        <f t="shared" si="0"/>
        <v>231</v>
      </c>
      <c r="I24" s="149"/>
    </row>
    <row r="25" spans="1:9" ht="15">
      <c r="A25" s="150">
        <v>18</v>
      </c>
      <c r="B25" s="135" t="s">
        <v>228</v>
      </c>
      <c r="C25" s="136" t="s">
        <v>124</v>
      </c>
      <c r="D25" s="136">
        <v>1260</v>
      </c>
      <c r="E25" s="136">
        <v>84</v>
      </c>
      <c r="F25" s="136">
        <v>79</v>
      </c>
      <c r="G25" s="136">
        <v>67</v>
      </c>
      <c r="H25" s="138">
        <f t="shared" si="0"/>
        <v>230</v>
      </c>
      <c r="I25" s="149"/>
    </row>
    <row r="26" spans="1:9" ht="15">
      <c r="A26" s="150">
        <v>19</v>
      </c>
      <c r="B26" s="139" t="s">
        <v>259</v>
      </c>
      <c r="C26" s="136" t="s">
        <v>124</v>
      </c>
      <c r="D26" s="136">
        <v>1466</v>
      </c>
      <c r="E26" s="136">
        <v>90</v>
      </c>
      <c r="F26" s="136">
        <v>64</v>
      </c>
      <c r="G26" s="136">
        <v>68</v>
      </c>
      <c r="H26" s="138">
        <f t="shared" si="0"/>
        <v>222</v>
      </c>
      <c r="I26" s="149"/>
    </row>
    <row r="27" spans="1:9" ht="15">
      <c r="A27" s="150" t="s">
        <v>287</v>
      </c>
      <c r="B27" s="139" t="s">
        <v>260</v>
      </c>
      <c r="C27" s="136" t="s">
        <v>124</v>
      </c>
      <c r="D27" s="136">
        <v>1349</v>
      </c>
      <c r="E27" s="136">
        <v>78</v>
      </c>
      <c r="F27" s="136">
        <v>71</v>
      </c>
      <c r="G27" s="136">
        <v>69</v>
      </c>
      <c r="H27" s="138">
        <f t="shared" si="0"/>
        <v>218</v>
      </c>
      <c r="I27" s="149"/>
    </row>
    <row r="28" spans="1:9" ht="15">
      <c r="A28" s="150" t="s">
        <v>287</v>
      </c>
      <c r="B28" s="151" t="s">
        <v>261</v>
      </c>
      <c r="C28" s="152" t="s">
        <v>182</v>
      </c>
      <c r="D28" s="152">
        <v>69</v>
      </c>
      <c r="E28" s="136">
        <v>61</v>
      </c>
      <c r="F28" s="136">
        <v>72</v>
      </c>
      <c r="G28" s="136">
        <v>85</v>
      </c>
      <c r="H28" s="138">
        <f t="shared" si="0"/>
        <v>218</v>
      </c>
      <c r="I28" s="149"/>
    </row>
    <row r="29" spans="1:9" ht="15">
      <c r="A29" s="150" t="s">
        <v>287</v>
      </c>
      <c r="B29" s="151" t="s">
        <v>262</v>
      </c>
      <c r="C29" s="152" t="s">
        <v>185</v>
      </c>
      <c r="D29" s="152" t="s">
        <v>184</v>
      </c>
      <c r="E29" s="136">
        <v>54</v>
      </c>
      <c r="F29" s="136">
        <v>70</v>
      </c>
      <c r="G29" s="136">
        <v>94</v>
      </c>
      <c r="H29" s="138">
        <f t="shared" si="0"/>
        <v>218</v>
      </c>
      <c r="I29" s="149"/>
    </row>
    <row r="30" spans="1:9" ht="15">
      <c r="A30" s="150">
        <v>23</v>
      </c>
      <c r="B30" s="135" t="s">
        <v>263</v>
      </c>
      <c r="C30" s="136" t="s">
        <v>124</v>
      </c>
      <c r="D30" s="136">
        <v>1473</v>
      </c>
      <c r="E30" s="136">
        <v>60</v>
      </c>
      <c r="F30" s="136">
        <v>65</v>
      </c>
      <c r="G30" s="136">
        <v>90</v>
      </c>
      <c r="H30" s="138">
        <f t="shared" si="0"/>
        <v>215</v>
      </c>
      <c r="I30" s="149"/>
    </row>
    <row r="31" spans="1:9" ht="15">
      <c r="A31" s="150">
        <v>24</v>
      </c>
      <c r="B31" s="139" t="s">
        <v>264</v>
      </c>
      <c r="C31" s="136" t="s">
        <v>124</v>
      </c>
      <c r="D31" s="136">
        <v>1472</v>
      </c>
      <c r="E31" s="136">
        <v>79</v>
      </c>
      <c r="F31" s="136">
        <v>67</v>
      </c>
      <c r="G31" s="136">
        <v>63</v>
      </c>
      <c r="H31" s="138">
        <f t="shared" si="0"/>
        <v>209</v>
      </c>
      <c r="I31" s="149"/>
    </row>
    <row r="32" spans="1:9" ht="15">
      <c r="A32" s="150">
        <v>25</v>
      </c>
      <c r="B32" s="139" t="s">
        <v>265</v>
      </c>
      <c r="C32" s="136" t="s">
        <v>124</v>
      </c>
      <c r="D32" s="136">
        <v>1347</v>
      </c>
      <c r="E32" s="136">
        <v>70</v>
      </c>
      <c r="F32" s="136">
        <v>66</v>
      </c>
      <c r="G32" s="136">
        <v>72</v>
      </c>
      <c r="H32" s="138">
        <f t="shared" si="0"/>
        <v>208</v>
      </c>
      <c r="I32" s="149"/>
    </row>
    <row r="33" spans="1:9" ht="15">
      <c r="A33" s="150">
        <v>26</v>
      </c>
      <c r="B33" s="139" t="s">
        <v>266</v>
      </c>
      <c r="C33" s="136" t="s">
        <v>124</v>
      </c>
      <c r="D33" s="136">
        <v>1465</v>
      </c>
      <c r="E33" s="136">
        <v>59</v>
      </c>
      <c r="F33" s="136">
        <v>78</v>
      </c>
      <c r="G33" s="136">
        <v>65</v>
      </c>
      <c r="H33" s="138">
        <f t="shared" si="0"/>
        <v>202</v>
      </c>
      <c r="I33" s="149"/>
    </row>
    <row r="34" spans="1:9" ht="15">
      <c r="A34" s="150">
        <v>27</v>
      </c>
      <c r="B34" s="139" t="s">
        <v>267</v>
      </c>
      <c r="C34" s="136" t="s">
        <v>47</v>
      </c>
      <c r="D34" s="136">
        <v>1260</v>
      </c>
      <c r="E34" s="136">
        <v>97</v>
      </c>
      <c r="F34" s="136">
        <v>54</v>
      </c>
      <c r="G34" s="136">
        <v>48</v>
      </c>
      <c r="H34" s="138">
        <f t="shared" si="0"/>
        <v>199</v>
      </c>
      <c r="I34" s="149"/>
    </row>
    <row r="35" spans="1:9" ht="15">
      <c r="A35" s="150">
        <v>28</v>
      </c>
      <c r="B35" s="139" t="s">
        <v>268</v>
      </c>
      <c r="C35" s="136" t="s">
        <v>124</v>
      </c>
      <c r="D35" s="136">
        <v>1453</v>
      </c>
      <c r="E35" s="136">
        <v>63</v>
      </c>
      <c r="F35" s="136">
        <v>55</v>
      </c>
      <c r="G35" s="136">
        <v>80</v>
      </c>
      <c r="H35" s="138">
        <f t="shared" si="0"/>
        <v>198</v>
      </c>
      <c r="I35" s="149"/>
    </row>
    <row r="36" spans="1:9" ht="15">
      <c r="A36" s="150">
        <v>29</v>
      </c>
      <c r="B36" s="153" t="s">
        <v>269</v>
      </c>
      <c r="C36" s="136" t="s">
        <v>47</v>
      </c>
      <c r="D36" s="136">
        <v>1060</v>
      </c>
      <c r="E36" s="136">
        <v>61</v>
      </c>
      <c r="F36" s="136">
        <v>68</v>
      </c>
      <c r="G36" s="136">
        <v>67</v>
      </c>
      <c r="H36" s="138">
        <f t="shared" si="0"/>
        <v>196</v>
      </c>
      <c r="I36" s="149"/>
    </row>
    <row r="37" spans="1:9" ht="15">
      <c r="A37" s="150">
        <v>30</v>
      </c>
      <c r="B37" s="139" t="s">
        <v>270</v>
      </c>
      <c r="C37" s="136" t="s">
        <v>47</v>
      </c>
      <c r="D37" s="136">
        <v>1062</v>
      </c>
      <c r="E37" s="136">
        <v>52</v>
      </c>
      <c r="F37" s="136">
        <v>75</v>
      </c>
      <c r="G37" s="136">
        <v>66</v>
      </c>
      <c r="H37" s="138">
        <f t="shared" si="0"/>
        <v>193</v>
      </c>
      <c r="I37" s="149"/>
    </row>
    <row r="38" spans="1:9" ht="15">
      <c r="A38" s="150">
        <v>31</v>
      </c>
      <c r="B38" s="135" t="s">
        <v>271</v>
      </c>
      <c r="C38" s="136" t="s">
        <v>124</v>
      </c>
      <c r="D38" s="136">
        <v>1467</v>
      </c>
      <c r="E38" s="136">
        <v>60</v>
      </c>
      <c r="F38" s="136">
        <v>62</v>
      </c>
      <c r="G38" s="136">
        <v>66</v>
      </c>
      <c r="H38" s="138">
        <f t="shared" si="0"/>
        <v>188</v>
      </c>
      <c r="I38" s="149"/>
    </row>
    <row r="39" spans="1:9" ht="15">
      <c r="A39" s="150">
        <v>32</v>
      </c>
      <c r="B39" s="135" t="s">
        <v>244</v>
      </c>
      <c r="C39" s="136" t="s">
        <v>47</v>
      </c>
      <c r="D39" s="136">
        <v>1123</v>
      </c>
      <c r="E39" s="136">
        <v>53</v>
      </c>
      <c r="F39" s="136">
        <v>63</v>
      </c>
      <c r="G39" s="136">
        <v>70</v>
      </c>
      <c r="H39" s="138">
        <f t="shared" si="0"/>
        <v>186</v>
      </c>
      <c r="I39" s="149"/>
    </row>
    <row r="40" spans="1:9" ht="15">
      <c r="A40" s="150">
        <v>33</v>
      </c>
      <c r="B40" s="139" t="s">
        <v>272</v>
      </c>
      <c r="C40" s="136" t="s">
        <v>124</v>
      </c>
      <c r="D40" s="136">
        <v>1471</v>
      </c>
      <c r="E40" s="136">
        <v>58</v>
      </c>
      <c r="F40" s="136">
        <v>73</v>
      </c>
      <c r="G40" s="136">
        <v>53</v>
      </c>
      <c r="H40" s="138">
        <f t="shared" si="0"/>
        <v>184</v>
      </c>
      <c r="I40" s="149"/>
    </row>
    <row r="41" spans="1:9" ht="15">
      <c r="A41" s="150">
        <v>34</v>
      </c>
      <c r="B41" s="139" t="s">
        <v>273</v>
      </c>
      <c r="C41" s="136" t="s">
        <v>124</v>
      </c>
      <c r="D41" s="136">
        <v>1475</v>
      </c>
      <c r="E41" s="136">
        <v>58</v>
      </c>
      <c r="F41" s="136">
        <v>55</v>
      </c>
      <c r="G41" s="136">
        <v>63</v>
      </c>
      <c r="H41" s="138">
        <f t="shared" si="0"/>
        <v>176</v>
      </c>
      <c r="I41" s="149"/>
    </row>
    <row r="42" spans="1:9" ht="15">
      <c r="A42" s="150">
        <v>35</v>
      </c>
      <c r="B42" s="153" t="s">
        <v>274</v>
      </c>
      <c r="C42" s="136" t="s">
        <v>47</v>
      </c>
      <c r="D42" s="136">
        <v>1021</v>
      </c>
      <c r="E42" s="136">
        <v>71</v>
      </c>
      <c r="F42" s="136">
        <v>61</v>
      </c>
      <c r="G42" s="136">
        <v>40</v>
      </c>
      <c r="H42" s="138">
        <f t="shared" si="0"/>
        <v>172</v>
      </c>
      <c r="I42" s="149"/>
    </row>
    <row r="43" spans="1:9" ht="15">
      <c r="A43" s="150">
        <v>36</v>
      </c>
      <c r="B43" s="139" t="s">
        <v>230</v>
      </c>
      <c r="C43" s="136" t="s">
        <v>124</v>
      </c>
      <c r="D43" s="136">
        <v>1044</v>
      </c>
      <c r="E43" s="136">
        <v>60</v>
      </c>
      <c r="F43" s="136">
        <v>104</v>
      </c>
      <c r="G43" s="136">
        <v>0</v>
      </c>
      <c r="H43" s="138">
        <f t="shared" si="0"/>
        <v>164</v>
      </c>
      <c r="I43" s="149"/>
    </row>
    <row r="44" spans="1:9" ht="15">
      <c r="A44" s="150">
        <v>37</v>
      </c>
      <c r="B44" s="135" t="s">
        <v>231</v>
      </c>
      <c r="C44" s="136" t="s">
        <v>124</v>
      </c>
      <c r="D44" s="136">
        <v>1162</v>
      </c>
      <c r="E44" s="136">
        <v>41</v>
      </c>
      <c r="F44" s="136">
        <v>61</v>
      </c>
      <c r="G44" s="136">
        <v>60</v>
      </c>
      <c r="H44" s="138">
        <f t="shared" si="0"/>
        <v>162</v>
      </c>
      <c r="I44" s="149"/>
    </row>
    <row r="45" spans="1:9" ht="15">
      <c r="A45" s="150">
        <v>38</v>
      </c>
      <c r="B45" s="139" t="s">
        <v>275</v>
      </c>
      <c r="C45" s="136" t="s">
        <v>124</v>
      </c>
      <c r="D45" s="136">
        <v>1379</v>
      </c>
      <c r="E45" s="136">
        <v>78</v>
      </c>
      <c r="F45" s="136">
        <v>20</v>
      </c>
      <c r="G45" s="136">
        <v>59</v>
      </c>
      <c r="H45" s="138">
        <f t="shared" si="0"/>
        <v>157</v>
      </c>
      <c r="I45" s="149"/>
    </row>
    <row r="46" spans="1:9" ht="15">
      <c r="A46" s="150">
        <v>39</v>
      </c>
      <c r="B46" s="154" t="s">
        <v>276</v>
      </c>
      <c r="C46" s="155" t="s">
        <v>124</v>
      </c>
      <c r="D46" s="155">
        <v>1422</v>
      </c>
      <c r="E46" s="136">
        <v>72</v>
      </c>
      <c r="F46" s="136">
        <v>0</v>
      </c>
      <c r="G46" s="136">
        <v>72</v>
      </c>
      <c r="H46" s="138">
        <f t="shared" si="0"/>
        <v>144</v>
      </c>
      <c r="I46" s="149"/>
    </row>
    <row r="47" spans="1:9" ht="15">
      <c r="A47" s="150">
        <v>40</v>
      </c>
      <c r="B47" s="135" t="s">
        <v>232</v>
      </c>
      <c r="C47" s="136" t="s">
        <v>124</v>
      </c>
      <c r="D47" s="136">
        <v>1336</v>
      </c>
      <c r="E47" s="136">
        <v>72</v>
      </c>
      <c r="F47" s="136">
        <v>66</v>
      </c>
      <c r="G47" s="136">
        <v>0</v>
      </c>
      <c r="H47" s="138">
        <f t="shared" si="0"/>
        <v>138</v>
      </c>
      <c r="I47" s="149"/>
    </row>
    <row r="48" spans="1:9" ht="15">
      <c r="A48" s="150">
        <v>41</v>
      </c>
      <c r="B48" s="139" t="s">
        <v>277</v>
      </c>
      <c r="C48" s="136" t="s">
        <v>124</v>
      </c>
      <c r="D48" s="136">
        <v>1378</v>
      </c>
      <c r="E48" s="136">
        <v>67</v>
      </c>
      <c r="F48" s="136">
        <v>70</v>
      </c>
      <c r="G48" s="136">
        <v>0</v>
      </c>
      <c r="H48" s="138">
        <f t="shared" si="0"/>
        <v>137</v>
      </c>
      <c r="I48" s="149"/>
    </row>
    <row r="49" spans="1:9" ht="15">
      <c r="A49" s="150">
        <v>42</v>
      </c>
      <c r="B49" s="139" t="s">
        <v>278</v>
      </c>
      <c r="C49" s="136" t="s">
        <v>47</v>
      </c>
      <c r="D49" s="136">
        <v>1122</v>
      </c>
      <c r="E49" s="136">
        <v>75</v>
      </c>
      <c r="F49" s="136">
        <v>60</v>
      </c>
      <c r="G49" s="136">
        <v>0</v>
      </c>
      <c r="H49" s="138">
        <f t="shared" si="0"/>
        <v>135</v>
      </c>
      <c r="I49" s="149"/>
    </row>
    <row r="50" spans="1:9" ht="15">
      <c r="A50" s="150">
        <v>43</v>
      </c>
      <c r="B50" s="139" t="s">
        <v>279</v>
      </c>
      <c r="C50" s="136" t="s">
        <v>124</v>
      </c>
      <c r="D50" s="136">
        <v>1078</v>
      </c>
      <c r="E50" s="136">
        <v>0</v>
      </c>
      <c r="F50" s="136">
        <v>0</v>
      </c>
      <c r="G50" s="136">
        <v>92</v>
      </c>
      <c r="H50" s="138">
        <f t="shared" si="0"/>
        <v>92</v>
      </c>
      <c r="I50" s="149"/>
    </row>
    <row r="51" spans="1:9" ht="15.75" thickBot="1">
      <c r="A51" s="156">
        <v>44</v>
      </c>
      <c r="B51" s="157" t="s">
        <v>280</v>
      </c>
      <c r="C51" s="158" t="s">
        <v>182</v>
      </c>
      <c r="D51" s="158">
        <v>623</v>
      </c>
      <c r="E51" s="143">
        <v>0</v>
      </c>
      <c r="F51" s="143">
        <v>73</v>
      </c>
      <c r="G51" s="143">
        <v>0</v>
      </c>
      <c r="H51" s="145">
        <f t="shared" si="0"/>
        <v>73</v>
      </c>
      <c r="I51" s="149"/>
    </row>
    <row r="52" spans="1:9" ht="15">
      <c r="A52" s="247" t="s">
        <v>91</v>
      </c>
      <c r="B52" s="247"/>
      <c r="C52" s="247" t="s">
        <v>98</v>
      </c>
      <c r="D52" s="247"/>
      <c r="E52" s="146"/>
      <c r="F52" s="146" t="s">
        <v>92</v>
      </c>
      <c r="G52" s="146"/>
      <c r="H52" s="116" t="s">
        <v>55</v>
      </c>
      <c r="I52" s="149"/>
    </row>
    <row r="53" spans="1:9" ht="15">
      <c r="A53" s="147"/>
      <c r="B53" s="147"/>
      <c r="C53" s="147" t="s">
        <v>121</v>
      </c>
      <c r="D53" s="146"/>
      <c r="E53" s="146"/>
      <c r="F53" s="146"/>
      <c r="G53" s="146"/>
      <c r="H53" s="116" t="s">
        <v>46</v>
      </c>
      <c r="I53" s="149"/>
    </row>
    <row r="54" spans="1:9" ht="15">
      <c r="A54" s="147"/>
      <c r="B54" s="147"/>
      <c r="C54" s="147" t="s">
        <v>93</v>
      </c>
      <c r="D54" s="146"/>
      <c r="E54" s="146"/>
      <c r="F54" s="146"/>
      <c r="G54" s="146"/>
      <c r="H54" s="116" t="s">
        <v>47</v>
      </c>
      <c r="I54" s="149"/>
    </row>
    <row r="55" spans="1:9" ht="15">
      <c r="A55" s="247" t="s">
        <v>89</v>
      </c>
      <c r="B55" s="247"/>
      <c r="C55" s="147" t="s">
        <v>94</v>
      </c>
      <c r="D55" s="146"/>
      <c r="E55" s="146"/>
      <c r="F55" s="146"/>
      <c r="G55" s="146"/>
      <c r="H55" s="116" t="s">
        <v>46</v>
      </c>
      <c r="I55" s="149"/>
    </row>
    <row r="56" spans="1:9" ht="15">
      <c r="A56" s="247" t="s">
        <v>107</v>
      </c>
      <c r="B56" s="247"/>
      <c r="C56" s="147" t="s">
        <v>95</v>
      </c>
      <c r="D56" s="146"/>
      <c r="E56" s="146"/>
      <c r="F56" s="146"/>
      <c r="G56" s="146"/>
      <c r="H56" s="116" t="s">
        <v>47</v>
      </c>
      <c r="I56" s="149"/>
    </row>
    <row r="57" spans="1:8" ht="18">
      <c r="A57" s="61"/>
      <c r="B57" s="63"/>
      <c r="C57" s="62"/>
      <c r="D57" s="62"/>
      <c r="E57" s="65"/>
      <c r="F57" s="65"/>
      <c r="G57" s="65"/>
      <c r="H57" s="62"/>
    </row>
    <row r="58" spans="1:8" ht="18">
      <c r="A58" s="61"/>
      <c r="B58" s="63"/>
      <c r="C58" s="62"/>
      <c r="D58" s="62"/>
      <c r="E58" s="65"/>
      <c r="F58" s="65"/>
      <c r="G58" s="65"/>
      <c r="H58" s="62"/>
    </row>
    <row r="59" spans="1:8" ht="18">
      <c r="A59" s="61"/>
      <c r="B59" s="63"/>
      <c r="C59" s="62"/>
      <c r="D59" s="62"/>
      <c r="E59" s="65"/>
      <c r="F59" s="65"/>
      <c r="G59" s="65"/>
      <c r="H59" s="62"/>
    </row>
    <row r="60" spans="1:8" ht="18">
      <c r="A60" s="61"/>
      <c r="B60" s="63"/>
      <c r="C60" s="62"/>
      <c r="D60" s="62"/>
      <c r="E60" s="65"/>
      <c r="F60" s="65"/>
      <c r="G60" s="65"/>
      <c r="H60" s="62"/>
    </row>
    <row r="61" spans="1:8" ht="18">
      <c r="A61" s="61"/>
      <c r="B61" s="63"/>
      <c r="C61" s="62"/>
      <c r="D61" s="62"/>
      <c r="E61" s="65"/>
      <c r="F61" s="65"/>
      <c r="G61" s="65"/>
      <c r="H61" s="62"/>
    </row>
    <row r="62" spans="1:8" ht="18">
      <c r="A62" s="61"/>
      <c r="B62" s="63"/>
      <c r="C62" s="62"/>
      <c r="D62" s="62"/>
      <c r="E62" s="65"/>
      <c r="F62" s="65"/>
      <c r="G62" s="65"/>
      <c r="H62" s="62"/>
    </row>
    <row r="63" spans="1:8" ht="18">
      <c r="A63" s="61"/>
      <c r="B63" s="63"/>
      <c r="C63" s="62"/>
      <c r="D63" s="62"/>
      <c r="E63" s="65"/>
      <c r="F63" s="65"/>
      <c r="G63" s="65"/>
      <c r="H63" s="62"/>
    </row>
    <row r="64" spans="1:8" ht="18">
      <c r="A64" s="61"/>
      <c r="B64" s="63"/>
      <c r="C64" s="62"/>
      <c r="D64" s="62"/>
      <c r="E64" s="65"/>
      <c r="F64" s="65"/>
      <c r="G64" s="65"/>
      <c r="H64" s="62"/>
    </row>
    <row r="65" spans="1:8" ht="18">
      <c r="A65" s="61"/>
      <c r="B65" s="63"/>
      <c r="C65" s="62"/>
      <c r="D65" s="62"/>
      <c r="E65" s="65"/>
      <c r="F65" s="65"/>
      <c r="G65" s="65"/>
      <c r="H65" s="62"/>
    </row>
    <row r="66" spans="1:8" ht="18">
      <c r="A66" s="61"/>
      <c r="B66" s="63"/>
      <c r="C66" s="62"/>
      <c r="D66" s="62"/>
      <c r="E66" s="65"/>
      <c r="F66" s="65"/>
      <c r="G66" s="65"/>
      <c r="H66" s="62"/>
    </row>
    <row r="67" spans="1:8" ht="18">
      <c r="A67" s="61"/>
      <c r="B67" s="63"/>
      <c r="C67" s="62"/>
      <c r="D67" s="62"/>
      <c r="E67" s="65"/>
      <c r="F67" s="65"/>
      <c r="G67" s="65"/>
      <c r="H67" s="62"/>
    </row>
    <row r="68" spans="1:8" ht="18">
      <c r="A68" s="61"/>
      <c r="B68" s="63"/>
      <c r="C68" s="62"/>
      <c r="D68" s="62"/>
      <c r="E68" s="65"/>
      <c r="F68" s="65"/>
      <c r="G68" s="65"/>
      <c r="H68" s="62"/>
    </row>
    <row r="69" spans="1:8" ht="18">
      <c r="A69" s="61"/>
      <c r="B69" s="63"/>
      <c r="C69" s="62"/>
      <c r="D69" s="62"/>
      <c r="E69" s="65"/>
      <c r="F69" s="65"/>
      <c r="G69" s="65"/>
      <c r="H69" s="62"/>
    </row>
    <row r="70" spans="1:8" ht="18">
      <c r="A70" s="61"/>
      <c r="B70" s="68"/>
      <c r="C70" s="55"/>
      <c r="D70" s="54"/>
      <c r="E70" s="65"/>
      <c r="F70" s="65"/>
      <c r="G70" s="65"/>
      <c r="H70" s="62"/>
    </row>
    <row r="71" spans="1:8" ht="18">
      <c r="A71" s="62"/>
      <c r="B71" s="67"/>
      <c r="C71" s="62"/>
      <c r="D71" s="65"/>
      <c r="E71" s="65"/>
      <c r="F71" s="65"/>
      <c r="G71" s="65"/>
      <c r="H71" s="62"/>
    </row>
    <row r="77" spans="1:7" ht="18">
      <c r="A77" s="62"/>
      <c r="B77" s="67"/>
      <c r="C77" s="62"/>
      <c r="D77" s="65"/>
      <c r="E77" s="65"/>
      <c r="F77" s="65"/>
      <c r="G77" s="65"/>
    </row>
    <row r="78" spans="1:8" ht="18">
      <c r="A78" s="62"/>
      <c r="B78" s="67"/>
      <c r="C78" s="62"/>
      <c r="D78" s="65"/>
      <c r="E78" s="65"/>
      <c r="F78" s="65"/>
      <c r="G78" s="65"/>
      <c r="H78" s="62"/>
    </row>
    <row r="79" spans="1:8" ht="18">
      <c r="A79" s="62"/>
      <c r="B79" s="67"/>
      <c r="C79" s="62"/>
      <c r="D79" s="65"/>
      <c r="E79" s="65"/>
      <c r="F79" s="65"/>
      <c r="G79" s="65"/>
      <c r="H79" s="62"/>
    </row>
    <row r="80" spans="1:8" ht="18">
      <c r="A80" s="62"/>
      <c r="B80" s="66"/>
      <c r="C80" s="62"/>
      <c r="D80" s="65"/>
      <c r="E80" s="65"/>
      <c r="F80" s="65"/>
      <c r="G80" s="65"/>
      <c r="H80" s="62"/>
    </row>
    <row r="81" spans="1:8" ht="18">
      <c r="A81" s="62"/>
      <c r="B81" s="66"/>
      <c r="C81" s="62"/>
      <c r="D81" s="65"/>
      <c r="E81" s="65"/>
      <c r="F81" s="65"/>
      <c r="G81" s="65"/>
      <c r="H81" s="62"/>
    </row>
    <row r="82" spans="1:8" ht="18">
      <c r="A82" s="62"/>
      <c r="B82" s="66"/>
      <c r="C82" s="62"/>
      <c r="D82" s="65"/>
      <c r="E82" s="65"/>
      <c r="F82" s="65"/>
      <c r="G82" s="65"/>
      <c r="H82" s="62"/>
    </row>
    <row r="83" spans="1:8" ht="12.75">
      <c r="A83" s="55"/>
      <c r="B83" s="68"/>
      <c r="C83" s="55"/>
      <c r="D83" s="54"/>
      <c r="E83" s="54"/>
      <c r="F83" s="54"/>
      <c r="G83" s="54"/>
      <c r="H83" s="55"/>
    </row>
    <row r="84" spans="1:8" ht="12.75">
      <c r="A84" s="55"/>
      <c r="B84" s="68"/>
      <c r="C84" s="55"/>
      <c r="D84" s="54"/>
      <c r="E84" s="54"/>
      <c r="F84" s="54"/>
      <c r="G84" s="54"/>
      <c r="H84" s="55"/>
    </row>
    <row r="85" spans="1:8" ht="12.75">
      <c r="A85" s="55"/>
      <c r="B85" s="68"/>
      <c r="C85" s="55"/>
      <c r="D85" s="54"/>
      <c r="E85" s="54"/>
      <c r="F85" s="54"/>
      <c r="G85" s="54"/>
      <c r="H85" s="55"/>
    </row>
    <row r="86" spans="1:8" ht="12.75">
      <c r="A86" s="71"/>
      <c r="B86" s="68"/>
      <c r="C86" s="55"/>
      <c r="D86" s="54"/>
      <c r="E86" s="54"/>
      <c r="F86" s="54"/>
      <c r="G86" s="54"/>
      <c r="H86" s="55"/>
    </row>
    <row r="87" spans="1:8" ht="12.75">
      <c r="A87" s="55"/>
      <c r="B87" s="68"/>
      <c r="C87" s="55"/>
      <c r="D87" s="54"/>
      <c r="E87" s="54"/>
      <c r="F87" s="54"/>
      <c r="G87" s="54"/>
      <c r="H87" s="55"/>
    </row>
    <row r="88" spans="1:8" ht="12.75">
      <c r="A88" s="55"/>
      <c r="B88" s="68"/>
      <c r="C88" s="55"/>
      <c r="D88" s="54"/>
      <c r="E88" s="54"/>
      <c r="F88" s="54"/>
      <c r="G88" s="54"/>
      <c r="H88" s="55"/>
    </row>
    <row r="89" spans="1:8" ht="12.75">
      <c r="A89" s="55"/>
      <c r="B89" s="68"/>
      <c r="C89" s="55"/>
      <c r="D89" s="54"/>
      <c r="E89" s="54"/>
      <c r="F89" s="54"/>
      <c r="G89" s="54"/>
      <c r="H89" s="55"/>
    </row>
    <row r="90" spans="1:8" ht="12.75">
      <c r="A90" s="55"/>
      <c r="B90" s="68"/>
      <c r="C90" s="55"/>
      <c r="D90" s="54"/>
      <c r="E90" s="54"/>
      <c r="F90" s="54"/>
      <c r="G90" s="54"/>
      <c r="H90" s="55"/>
    </row>
    <row r="91" spans="1:8" ht="12.75">
      <c r="A91" s="55"/>
      <c r="B91" s="68"/>
      <c r="C91" s="55"/>
      <c r="D91" s="54"/>
      <c r="E91" s="54"/>
      <c r="F91" s="54"/>
      <c r="G91" s="54"/>
      <c r="H91" s="55"/>
    </row>
    <row r="92" spans="1:8" ht="12.75">
      <c r="A92" s="55"/>
      <c r="B92" s="68"/>
      <c r="C92" s="55"/>
      <c r="D92" s="54"/>
      <c r="E92" s="54"/>
      <c r="F92" s="54"/>
      <c r="G92" s="54"/>
      <c r="H92" s="55"/>
    </row>
    <row r="93" spans="1:8" ht="12.75">
      <c r="A93" s="55"/>
      <c r="B93" s="68"/>
      <c r="C93" s="55"/>
      <c r="D93" s="54"/>
      <c r="E93" s="54"/>
      <c r="F93" s="54"/>
      <c r="G93" s="54"/>
      <c r="H93" s="55"/>
    </row>
    <row r="94" spans="1:8" ht="12.75">
      <c r="A94" s="55"/>
      <c r="B94" s="68"/>
      <c r="C94" s="55"/>
      <c r="D94" s="54"/>
      <c r="E94" s="54"/>
      <c r="F94" s="54"/>
      <c r="G94" s="54"/>
      <c r="H94" s="55"/>
    </row>
    <row r="95" spans="1:8" ht="12.75">
      <c r="A95" s="55"/>
      <c r="B95" s="68"/>
      <c r="C95" s="55"/>
      <c r="D95" s="54"/>
      <c r="E95" s="54"/>
      <c r="F95" s="54"/>
      <c r="G95" s="54"/>
      <c r="H95" s="55"/>
    </row>
    <row r="96" spans="1:8" ht="12.75">
      <c r="A96" s="55"/>
      <c r="B96" s="68"/>
      <c r="C96" s="55"/>
      <c r="D96" s="54"/>
      <c r="E96" s="54"/>
      <c r="F96" s="54"/>
      <c r="G96" s="54"/>
      <c r="H96" s="55"/>
    </row>
    <row r="97" spans="1:8" ht="12.75">
      <c r="A97" s="55"/>
      <c r="B97" s="68"/>
      <c r="C97" s="55"/>
      <c r="D97" s="54"/>
      <c r="E97" s="54"/>
      <c r="F97" s="54"/>
      <c r="G97" s="54"/>
      <c r="H97" s="55"/>
    </row>
    <row r="98" spans="1:8" ht="12.75">
      <c r="A98" s="55"/>
      <c r="B98" s="68"/>
      <c r="C98" s="55"/>
      <c r="D98" s="54"/>
      <c r="E98" s="54"/>
      <c r="F98" s="54"/>
      <c r="G98" s="54"/>
      <c r="H98" s="55"/>
    </row>
    <row r="99" spans="1:8" ht="12.75">
      <c r="A99" s="55"/>
      <c r="B99" s="73"/>
      <c r="C99" s="55"/>
      <c r="D99" s="54"/>
      <c r="E99" s="68"/>
      <c r="F99" s="54"/>
      <c r="G99" s="54"/>
      <c r="H99" s="55"/>
    </row>
    <row r="100" spans="1:8" ht="12.75">
      <c r="A100" s="55"/>
      <c r="B100" s="73"/>
      <c r="C100" s="55"/>
      <c r="D100" s="54"/>
      <c r="E100" s="68"/>
      <c r="F100" s="54"/>
      <c r="G100" s="54"/>
      <c r="H100" s="55"/>
    </row>
    <row r="101" spans="1:8" ht="12.75">
      <c r="A101" s="55"/>
      <c r="B101" s="73"/>
      <c r="C101" s="55"/>
      <c r="D101" s="54"/>
      <c r="E101" s="54"/>
      <c r="F101" s="54"/>
      <c r="G101" s="54"/>
      <c r="H101" s="55"/>
    </row>
    <row r="102" spans="1:8" ht="12.75">
      <c r="A102" s="75"/>
      <c r="B102" s="76"/>
      <c r="E102" s="70"/>
      <c r="H102" s="82"/>
    </row>
    <row r="103" spans="1:8" ht="12.75" customHeight="1">
      <c r="A103" s="75"/>
      <c r="B103" s="76"/>
      <c r="E103" s="70"/>
      <c r="H103" s="82"/>
    </row>
    <row r="104" spans="1:8" ht="12.75">
      <c r="A104" s="75"/>
      <c r="B104" s="76"/>
      <c r="H104" s="82"/>
    </row>
    <row r="105" spans="1:8" ht="12.75">
      <c r="A105" s="75"/>
      <c r="B105" s="76"/>
      <c r="E105" s="77"/>
      <c r="F105" s="77"/>
      <c r="G105" s="77"/>
      <c r="H105" s="82"/>
    </row>
  </sheetData>
  <sheetProtection/>
  <mergeCells count="11">
    <mergeCell ref="A1:A5"/>
    <mergeCell ref="B1:H1"/>
    <mergeCell ref="A55:B55"/>
    <mergeCell ref="A56:B56"/>
    <mergeCell ref="B2:H2"/>
    <mergeCell ref="C3:D3"/>
    <mergeCell ref="C4:D4"/>
    <mergeCell ref="C5:D5"/>
    <mergeCell ref="E6:G6"/>
    <mergeCell ref="A52:B52"/>
    <mergeCell ref="C52:D52"/>
  </mergeCells>
  <printOptions/>
  <pageMargins left="0.5511811023622047" right="0.03937007874015748" top="0.2755905511811024" bottom="0.1968503937007874" header="0" footer="0"/>
  <pageSetup fitToHeight="1" fitToWidth="1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SheetLayoutView="85" zoomScalePageLayoutView="0" workbookViewId="0" topLeftCell="A1">
      <selection activeCell="I1" sqref="I1"/>
    </sheetView>
  </sheetViews>
  <sheetFormatPr defaultColWidth="9.140625" defaultRowHeight="12.75"/>
  <cols>
    <col min="1" max="1" width="9.140625" style="102" bestFit="1" customWidth="1"/>
    <col min="2" max="2" width="26.421875" style="117" customWidth="1"/>
    <col min="3" max="3" width="10.7109375" style="104" customWidth="1"/>
    <col min="4" max="4" width="10.7109375" style="102" customWidth="1"/>
    <col min="5" max="7" width="9.7109375" style="102" customWidth="1"/>
    <col min="8" max="8" width="9.7109375" style="104" customWidth="1"/>
    <col min="9" max="16384" width="9.140625" style="102" customWidth="1"/>
  </cols>
  <sheetData>
    <row r="1" spans="1:8" ht="26.25">
      <c r="A1" s="259"/>
      <c r="B1" s="263" t="s">
        <v>221</v>
      </c>
      <c r="C1" s="263"/>
      <c r="D1" s="263"/>
      <c r="E1" s="263"/>
      <c r="F1" s="263"/>
      <c r="G1" s="263"/>
      <c r="H1" s="263"/>
    </row>
    <row r="2" spans="1:8" ht="18.75">
      <c r="A2" s="259"/>
      <c r="B2" s="264" t="s">
        <v>102</v>
      </c>
      <c r="C2" s="264"/>
      <c r="D2" s="264"/>
      <c r="E2" s="264"/>
      <c r="F2" s="264"/>
      <c r="G2" s="264"/>
      <c r="H2" s="264"/>
    </row>
    <row r="3" spans="1:4" ht="26.25">
      <c r="A3" s="259"/>
      <c r="B3" s="103" t="s">
        <v>222</v>
      </c>
      <c r="C3" s="261" t="s">
        <v>42</v>
      </c>
      <c r="D3" s="261"/>
    </row>
    <row r="4" spans="1:4" ht="18.75">
      <c r="A4" s="259"/>
      <c r="B4" s="103" t="s">
        <v>223</v>
      </c>
      <c r="C4" s="262" t="s">
        <v>97</v>
      </c>
      <c r="D4" s="262"/>
    </row>
    <row r="5" spans="1:8" ht="19.5" thickBot="1">
      <c r="A5" s="260"/>
      <c r="B5" s="105" t="s">
        <v>224</v>
      </c>
      <c r="C5" s="265">
        <v>41538</v>
      </c>
      <c r="D5" s="266"/>
      <c r="E5" s="106"/>
      <c r="F5" s="106"/>
      <c r="G5" s="106"/>
      <c r="H5" s="107"/>
    </row>
    <row r="6" spans="1:8" ht="15">
      <c r="A6" s="123" t="s">
        <v>106</v>
      </c>
      <c r="B6" s="124" t="s">
        <v>1</v>
      </c>
      <c r="C6" s="124" t="s">
        <v>2</v>
      </c>
      <c r="D6" s="124" t="s">
        <v>36</v>
      </c>
      <c r="E6" s="246" t="s">
        <v>225</v>
      </c>
      <c r="F6" s="246"/>
      <c r="G6" s="246"/>
      <c r="H6" s="125" t="s">
        <v>5</v>
      </c>
    </row>
    <row r="7" spans="1:8" ht="15.75" thickBot="1">
      <c r="A7" s="126" t="s">
        <v>186</v>
      </c>
      <c r="B7" s="127" t="s">
        <v>22</v>
      </c>
      <c r="C7" s="127" t="s">
        <v>23</v>
      </c>
      <c r="D7" s="127" t="s">
        <v>3</v>
      </c>
      <c r="E7" s="127" t="s">
        <v>7</v>
      </c>
      <c r="F7" s="127" t="s">
        <v>8</v>
      </c>
      <c r="G7" s="127" t="s">
        <v>9</v>
      </c>
      <c r="H7" s="128" t="s">
        <v>24</v>
      </c>
    </row>
    <row r="8" spans="1:8" ht="15">
      <c r="A8" s="129">
        <v>1</v>
      </c>
      <c r="B8" s="130" t="s">
        <v>226</v>
      </c>
      <c r="C8" s="131" t="s">
        <v>124</v>
      </c>
      <c r="D8" s="131">
        <v>1094</v>
      </c>
      <c r="E8" s="132">
        <v>150</v>
      </c>
      <c r="F8" s="132">
        <v>120</v>
      </c>
      <c r="G8" s="132">
        <v>145</v>
      </c>
      <c r="H8" s="133">
        <f aca="true" t="shared" si="0" ref="H8:H34">E8+F8+G8</f>
        <v>415</v>
      </c>
    </row>
    <row r="9" spans="1:8" ht="15">
      <c r="A9" s="134">
        <v>2</v>
      </c>
      <c r="B9" s="135" t="s">
        <v>227</v>
      </c>
      <c r="C9" s="136" t="s">
        <v>55</v>
      </c>
      <c r="D9" s="136">
        <v>3754</v>
      </c>
      <c r="E9" s="137">
        <v>125</v>
      </c>
      <c r="F9" s="137">
        <v>180</v>
      </c>
      <c r="G9" s="137">
        <v>104</v>
      </c>
      <c r="H9" s="138">
        <f t="shared" si="0"/>
        <v>409</v>
      </c>
    </row>
    <row r="10" spans="1:8" ht="15">
      <c r="A10" s="134">
        <v>3</v>
      </c>
      <c r="B10" s="135" t="s">
        <v>228</v>
      </c>
      <c r="C10" s="136" t="s">
        <v>124</v>
      </c>
      <c r="D10" s="136">
        <v>1260</v>
      </c>
      <c r="E10" s="137">
        <v>180</v>
      </c>
      <c r="F10" s="137">
        <v>86</v>
      </c>
      <c r="G10" s="137">
        <v>102</v>
      </c>
      <c r="H10" s="138">
        <f t="shared" si="0"/>
        <v>368</v>
      </c>
    </row>
    <row r="11" spans="1:8" ht="15">
      <c r="A11" s="134">
        <v>4</v>
      </c>
      <c r="B11" s="139" t="s">
        <v>229</v>
      </c>
      <c r="C11" s="136" t="s">
        <v>124</v>
      </c>
      <c r="D11" s="136">
        <v>1045</v>
      </c>
      <c r="E11" s="137">
        <v>152</v>
      </c>
      <c r="F11" s="137">
        <v>97</v>
      </c>
      <c r="G11" s="137">
        <v>115</v>
      </c>
      <c r="H11" s="138">
        <f t="shared" si="0"/>
        <v>364</v>
      </c>
    </row>
    <row r="12" spans="1:8" ht="15">
      <c r="A12" s="134">
        <v>5</v>
      </c>
      <c r="B12" s="139" t="s">
        <v>230</v>
      </c>
      <c r="C12" s="136" t="s">
        <v>124</v>
      </c>
      <c r="D12" s="136">
        <v>1044</v>
      </c>
      <c r="E12" s="137">
        <v>69</v>
      </c>
      <c r="F12" s="137">
        <v>81</v>
      </c>
      <c r="G12" s="137">
        <v>166</v>
      </c>
      <c r="H12" s="138">
        <f t="shared" si="0"/>
        <v>316</v>
      </c>
    </row>
    <row r="13" spans="1:8" ht="15">
      <c r="A13" s="134">
        <v>6</v>
      </c>
      <c r="B13" s="135" t="s">
        <v>231</v>
      </c>
      <c r="C13" s="136" t="s">
        <v>124</v>
      </c>
      <c r="D13" s="136">
        <v>1162</v>
      </c>
      <c r="E13" s="137">
        <v>102</v>
      </c>
      <c r="F13" s="137">
        <v>104</v>
      </c>
      <c r="G13" s="137">
        <v>109</v>
      </c>
      <c r="H13" s="138">
        <f t="shared" si="0"/>
        <v>315</v>
      </c>
    </row>
    <row r="14" spans="1:8" ht="15">
      <c r="A14" s="134">
        <v>7</v>
      </c>
      <c r="B14" s="135" t="s">
        <v>232</v>
      </c>
      <c r="C14" s="136" t="s">
        <v>124</v>
      </c>
      <c r="D14" s="136">
        <v>1336</v>
      </c>
      <c r="E14" s="137">
        <v>75</v>
      </c>
      <c r="F14" s="137">
        <v>146</v>
      </c>
      <c r="G14" s="137">
        <v>90</v>
      </c>
      <c r="H14" s="138">
        <f t="shared" si="0"/>
        <v>311</v>
      </c>
    </row>
    <row r="15" spans="1:8" ht="15">
      <c r="A15" s="134">
        <v>8</v>
      </c>
      <c r="B15" s="135" t="s">
        <v>233</v>
      </c>
      <c r="C15" s="136" t="s">
        <v>55</v>
      </c>
      <c r="D15" s="136">
        <v>6693</v>
      </c>
      <c r="E15" s="137">
        <v>110</v>
      </c>
      <c r="F15" s="137">
        <v>94</v>
      </c>
      <c r="G15" s="137">
        <v>106</v>
      </c>
      <c r="H15" s="138">
        <f t="shared" si="0"/>
        <v>310</v>
      </c>
    </row>
    <row r="16" spans="1:8" ht="15">
      <c r="A16" s="134" t="s">
        <v>281</v>
      </c>
      <c r="B16" s="135" t="s">
        <v>234</v>
      </c>
      <c r="C16" s="136" t="s">
        <v>124</v>
      </c>
      <c r="D16" s="136">
        <v>1046</v>
      </c>
      <c r="E16" s="137">
        <v>160</v>
      </c>
      <c r="F16" s="137">
        <v>125</v>
      </c>
      <c r="G16" s="137">
        <v>0</v>
      </c>
      <c r="H16" s="138">
        <f t="shared" si="0"/>
        <v>285</v>
      </c>
    </row>
    <row r="17" spans="1:8" ht="15">
      <c r="A17" s="134" t="s">
        <v>281</v>
      </c>
      <c r="B17" s="139" t="s">
        <v>235</v>
      </c>
      <c r="C17" s="136" t="s">
        <v>124</v>
      </c>
      <c r="D17" s="136">
        <v>1240</v>
      </c>
      <c r="E17" s="137">
        <v>157</v>
      </c>
      <c r="F17" s="137">
        <v>128</v>
      </c>
      <c r="G17" s="137">
        <v>0</v>
      </c>
      <c r="H17" s="138">
        <f t="shared" si="0"/>
        <v>285</v>
      </c>
    </row>
    <row r="18" spans="1:8" ht="15">
      <c r="A18" s="134">
        <v>11</v>
      </c>
      <c r="B18" s="135" t="s">
        <v>236</v>
      </c>
      <c r="C18" s="136" t="s">
        <v>47</v>
      </c>
      <c r="D18" s="136">
        <v>1061</v>
      </c>
      <c r="E18" s="137">
        <v>104</v>
      </c>
      <c r="F18" s="137">
        <v>73</v>
      </c>
      <c r="G18" s="137">
        <v>105</v>
      </c>
      <c r="H18" s="138">
        <f t="shared" si="0"/>
        <v>282</v>
      </c>
    </row>
    <row r="19" spans="1:8" ht="15">
      <c r="A19" s="134">
        <v>12</v>
      </c>
      <c r="B19" s="139" t="s">
        <v>237</v>
      </c>
      <c r="C19" s="136" t="s">
        <v>124</v>
      </c>
      <c r="D19" s="136">
        <v>1347</v>
      </c>
      <c r="E19" s="137">
        <v>68</v>
      </c>
      <c r="F19" s="137">
        <v>94</v>
      </c>
      <c r="G19" s="137">
        <v>94</v>
      </c>
      <c r="H19" s="138">
        <f t="shared" si="0"/>
        <v>256</v>
      </c>
    </row>
    <row r="20" spans="1:8" ht="15">
      <c r="A20" s="134">
        <v>13</v>
      </c>
      <c r="B20" s="139" t="s">
        <v>238</v>
      </c>
      <c r="C20" s="136" t="s">
        <v>124</v>
      </c>
      <c r="D20" s="136">
        <v>1342</v>
      </c>
      <c r="E20" s="137">
        <v>99</v>
      </c>
      <c r="F20" s="137">
        <v>60</v>
      </c>
      <c r="G20" s="137">
        <v>88</v>
      </c>
      <c r="H20" s="138">
        <f t="shared" si="0"/>
        <v>247</v>
      </c>
    </row>
    <row r="21" spans="1:8" ht="15">
      <c r="A21" s="134">
        <v>14</v>
      </c>
      <c r="B21" s="139" t="s">
        <v>239</v>
      </c>
      <c r="C21" s="136" t="s">
        <v>124</v>
      </c>
      <c r="D21" s="136">
        <v>1078</v>
      </c>
      <c r="E21" s="137">
        <v>104</v>
      </c>
      <c r="F21" s="137">
        <v>136</v>
      </c>
      <c r="G21" s="137">
        <v>0</v>
      </c>
      <c r="H21" s="138">
        <f t="shared" si="0"/>
        <v>240</v>
      </c>
    </row>
    <row r="22" spans="1:8" ht="15">
      <c r="A22" s="134">
        <v>15</v>
      </c>
      <c r="B22" s="139" t="s">
        <v>240</v>
      </c>
      <c r="C22" s="136" t="s">
        <v>47</v>
      </c>
      <c r="D22" s="136">
        <v>1060</v>
      </c>
      <c r="E22" s="137">
        <v>101</v>
      </c>
      <c r="F22" s="137">
        <v>131</v>
      </c>
      <c r="G22" s="137">
        <v>0</v>
      </c>
      <c r="H22" s="138">
        <f t="shared" si="0"/>
        <v>232</v>
      </c>
    </row>
    <row r="23" spans="1:8" ht="15">
      <c r="A23" s="134">
        <v>16</v>
      </c>
      <c r="B23" s="139" t="s">
        <v>241</v>
      </c>
      <c r="C23" s="136" t="s">
        <v>47</v>
      </c>
      <c r="D23" s="136">
        <v>1260</v>
      </c>
      <c r="E23" s="137">
        <v>80</v>
      </c>
      <c r="F23" s="137">
        <v>84</v>
      </c>
      <c r="G23" s="137">
        <v>61</v>
      </c>
      <c r="H23" s="138">
        <f t="shared" si="0"/>
        <v>225</v>
      </c>
    </row>
    <row r="24" spans="1:8" ht="15">
      <c r="A24" s="134" t="s">
        <v>282</v>
      </c>
      <c r="B24" s="139" t="s">
        <v>242</v>
      </c>
      <c r="C24" s="136" t="s">
        <v>124</v>
      </c>
      <c r="D24" s="136">
        <v>1295</v>
      </c>
      <c r="E24" s="137">
        <v>50</v>
      </c>
      <c r="F24" s="137">
        <v>150</v>
      </c>
      <c r="G24" s="137">
        <v>0</v>
      </c>
      <c r="H24" s="138">
        <f t="shared" si="0"/>
        <v>200</v>
      </c>
    </row>
    <row r="25" spans="1:8" ht="15">
      <c r="A25" s="134" t="s">
        <v>282</v>
      </c>
      <c r="B25" s="139" t="s">
        <v>243</v>
      </c>
      <c r="C25" s="136" t="s">
        <v>47</v>
      </c>
      <c r="D25" s="136">
        <v>1062</v>
      </c>
      <c r="E25" s="137">
        <v>90</v>
      </c>
      <c r="F25" s="137">
        <v>110</v>
      </c>
      <c r="G25" s="137">
        <v>0</v>
      </c>
      <c r="H25" s="138">
        <f t="shared" si="0"/>
        <v>200</v>
      </c>
    </row>
    <row r="26" spans="1:8" ht="15">
      <c r="A26" s="134">
        <v>19</v>
      </c>
      <c r="B26" s="135" t="s">
        <v>244</v>
      </c>
      <c r="C26" s="136" t="s">
        <v>47</v>
      </c>
      <c r="D26" s="136">
        <v>1123</v>
      </c>
      <c r="E26" s="137">
        <v>102</v>
      </c>
      <c r="F26" s="137">
        <v>97</v>
      </c>
      <c r="G26" s="137">
        <v>0</v>
      </c>
      <c r="H26" s="138">
        <f t="shared" si="0"/>
        <v>199</v>
      </c>
    </row>
    <row r="27" spans="1:8" ht="15">
      <c r="A27" s="134">
        <v>20</v>
      </c>
      <c r="B27" s="139" t="s">
        <v>245</v>
      </c>
      <c r="C27" s="136" t="s">
        <v>124</v>
      </c>
      <c r="D27" s="136">
        <v>1072</v>
      </c>
      <c r="E27" s="137">
        <v>60</v>
      </c>
      <c r="F27" s="137">
        <v>71</v>
      </c>
      <c r="G27" s="137">
        <v>48</v>
      </c>
      <c r="H27" s="138">
        <f t="shared" si="0"/>
        <v>179</v>
      </c>
    </row>
    <row r="28" spans="1:8" ht="15">
      <c r="A28" s="134">
        <v>21</v>
      </c>
      <c r="B28" s="139" t="s">
        <v>246</v>
      </c>
      <c r="C28" s="136" t="s">
        <v>124</v>
      </c>
      <c r="D28" s="136">
        <v>1353</v>
      </c>
      <c r="E28" s="137">
        <v>39</v>
      </c>
      <c r="F28" s="137">
        <v>62</v>
      </c>
      <c r="G28" s="137">
        <v>76</v>
      </c>
      <c r="H28" s="138">
        <f t="shared" si="0"/>
        <v>177</v>
      </c>
    </row>
    <row r="29" spans="1:8" ht="15">
      <c r="A29" s="134">
        <v>22</v>
      </c>
      <c r="B29" s="139" t="s">
        <v>247</v>
      </c>
      <c r="C29" s="136" t="s">
        <v>47</v>
      </c>
      <c r="D29" s="136">
        <v>1122</v>
      </c>
      <c r="E29" s="137">
        <v>112</v>
      </c>
      <c r="F29" s="137">
        <v>63</v>
      </c>
      <c r="G29" s="137">
        <v>0</v>
      </c>
      <c r="H29" s="138">
        <f t="shared" si="0"/>
        <v>175</v>
      </c>
    </row>
    <row r="30" spans="1:8" ht="15">
      <c r="A30" s="134">
        <v>23</v>
      </c>
      <c r="B30" s="139" t="s">
        <v>248</v>
      </c>
      <c r="C30" s="136" t="s">
        <v>124</v>
      </c>
      <c r="D30" s="136">
        <v>1349</v>
      </c>
      <c r="E30" s="137">
        <v>0</v>
      </c>
      <c r="F30" s="137">
        <v>68</v>
      </c>
      <c r="G30" s="137">
        <v>40</v>
      </c>
      <c r="H30" s="138">
        <f t="shared" si="0"/>
        <v>108</v>
      </c>
    </row>
    <row r="31" spans="1:8" ht="15">
      <c r="A31" s="134">
        <v>24</v>
      </c>
      <c r="B31" s="135" t="s">
        <v>249</v>
      </c>
      <c r="C31" s="136" t="s">
        <v>55</v>
      </c>
      <c r="D31" s="136">
        <v>4624</v>
      </c>
      <c r="E31" s="137">
        <v>0</v>
      </c>
      <c r="F31" s="137">
        <v>107</v>
      </c>
      <c r="G31" s="137">
        <v>0</v>
      </c>
      <c r="H31" s="138">
        <f t="shared" si="0"/>
        <v>107</v>
      </c>
    </row>
    <row r="32" spans="1:8" ht="15">
      <c r="A32" s="134">
        <v>25</v>
      </c>
      <c r="B32" s="139" t="s">
        <v>250</v>
      </c>
      <c r="C32" s="136" t="s">
        <v>185</v>
      </c>
      <c r="D32" s="136" t="s">
        <v>184</v>
      </c>
      <c r="E32" s="137">
        <v>0</v>
      </c>
      <c r="F32" s="137">
        <v>71</v>
      </c>
      <c r="G32" s="137">
        <v>0</v>
      </c>
      <c r="H32" s="138">
        <f t="shared" si="0"/>
        <v>71</v>
      </c>
    </row>
    <row r="33" spans="1:8" ht="15">
      <c r="A33" s="134" t="s">
        <v>283</v>
      </c>
      <c r="B33" s="140" t="s">
        <v>251</v>
      </c>
      <c r="C33" s="136" t="s">
        <v>47</v>
      </c>
      <c r="D33" s="136">
        <v>1029</v>
      </c>
      <c r="E33" s="137">
        <v>0</v>
      </c>
      <c r="F33" s="137">
        <v>0</v>
      </c>
      <c r="G33" s="137">
        <v>0</v>
      </c>
      <c r="H33" s="138">
        <f t="shared" si="0"/>
        <v>0</v>
      </c>
    </row>
    <row r="34" spans="1:8" ht="15.75" thickBot="1">
      <c r="A34" s="141" t="s">
        <v>283</v>
      </c>
      <c r="B34" s="142" t="s">
        <v>252</v>
      </c>
      <c r="C34" s="143" t="s">
        <v>124</v>
      </c>
      <c r="D34" s="143">
        <v>1182</v>
      </c>
      <c r="E34" s="144">
        <v>0</v>
      </c>
      <c r="F34" s="144">
        <v>0</v>
      </c>
      <c r="G34" s="144">
        <v>0</v>
      </c>
      <c r="H34" s="145">
        <f t="shared" si="0"/>
        <v>0</v>
      </c>
    </row>
    <row r="35" spans="1:8" ht="15">
      <c r="A35" s="247" t="s">
        <v>91</v>
      </c>
      <c r="B35" s="247"/>
      <c r="C35" s="247" t="s">
        <v>98</v>
      </c>
      <c r="D35" s="247"/>
      <c r="E35" s="146"/>
      <c r="F35" s="146" t="s">
        <v>92</v>
      </c>
      <c r="G35" s="146"/>
      <c r="H35" s="116" t="s">
        <v>55</v>
      </c>
    </row>
    <row r="36" spans="1:8" ht="15">
      <c r="A36" s="147"/>
      <c r="B36" s="147"/>
      <c r="C36" s="147" t="s">
        <v>121</v>
      </c>
      <c r="D36" s="146"/>
      <c r="E36" s="146"/>
      <c r="F36" s="146"/>
      <c r="G36" s="146"/>
      <c r="H36" s="116" t="s">
        <v>46</v>
      </c>
    </row>
    <row r="37" spans="1:8" ht="15">
      <c r="A37" s="147"/>
      <c r="B37" s="147"/>
      <c r="C37" s="147" t="s">
        <v>93</v>
      </c>
      <c r="D37" s="146"/>
      <c r="E37" s="146"/>
      <c r="F37" s="146"/>
      <c r="G37" s="146"/>
      <c r="H37" s="116" t="s">
        <v>47</v>
      </c>
    </row>
    <row r="38" spans="1:8" ht="15">
      <c r="A38" s="247" t="s">
        <v>89</v>
      </c>
      <c r="B38" s="247"/>
      <c r="C38" s="147" t="s">
        <v>94</v>
      </c>
      <c r="D38" s="146"/>
      <c r="E38" s="146"/>
      <c r="F38" s="146"/>
      <c r="G38" s="146"/>
      <c r="H38" s="116" t="s">
        <v>46</v>
      </c>
    </row>
    <row r="39" spans="1:8" ht="15">
      <c r="A39" s="247" t="s">
        <v>107</v>
      </c>
      <c r="B39" s="247"/>
      <c r="C39" s="147" t="s">
        <v>95</v>
      </c>
      <c r="D39" s="146"/>
      <c r="E39" s="146"/>
      <c r="F39" s="146"/>
      <c r="G39" s="146"/>
      <c r="H39" s="116" t="s">
        <v>47</v>
      </c>
    </row>
    <row r="40" spans="1:8" ht="18.75">
      <c r="A40" s="111"/>
      <c r="B40" s="112"/>
      <c r="C40" s="109"/>
      <c r="D40" s="108"/>
      <c r="E40" s="109"/>
      <c r="F40" s="109"/>
      <c r="G40" s="109"/>
      <c r="H40" s="113"/>
    </row>
    <row r="41" spans="1:8" ht="18.75">
      <c r="A41" s="111"/>
      <c r="B41" s="112"/>
      <c r="C41" s="109"/>
      <c r="D41" s="108"/>
      <c r="E41" s="109"/>
      <c r="F41" s="108"/>
      <c r="G41" s="108"/>
      <c r="H41" s="109"/>
    </row>
    <row r="42" spans="1:8" ht="18.75">
      <c r="A42" s="111"/>
      <c r="B42" s="112"/>
      <c r="C42" s="109"/>
      <c r="D42" s="108"/>
      <c r="E42" s="109"/>
      <c r="F42" s="108"/>
      <c r="G42" s="108"/>
      <c r="H42" s="109"/>
    </row>
    <row r="43" spans="1:8" ht="18.75">
      <c r="A43" s="111"/>
      <c r="B43" s="112"/>
      <c r="C43" s="109"/>
      <c r="D43" s="108"/>
      <c r="E43" s="108"/>
      <c r="F43" s="108"/>
      <c r="G43" s="108"/>
      <c r="H43" s="109"/>
    </row>
    <row r="44" spans="1:8" ht="18.75">
      <c r="A44" s="111"/>
      <c r="B44" s="112"/>
      <c r="C44" s="109"/>
      <c r="D44" s="108"/>
      <c r="E44" s="108"/>
      <c r="F44" s="108"/>
      <c r="G44" s="108"/>
      <c r="H44" s="109"/>
    </row>
    <row r="45" spans="1:8" ht="18.75">
      <c r="A45" s="111"/>
      <c r="B45" s="114"/>
      <c r="C45" s="107"/>
      <c r="D45" s="106"/>
      <c r="E45" s="108"/>
      <c r="F45" s="108"/>
      <c r="G45" s="108"/>
      <c r="H45" s="108"/>
    </row>
    <row r="46" spans="1:8" ht="18.75">
      <c r="A46" s="111"/>
      <c r="B46" s="114"/>
      <c r="C46" s="107"/>
      <c r="D46" s="106"/>
      <c r="E46" s="108"/>
      <c r="F46" s="108"/>
      <c r="G46" s="108"/>
      <c r="H46" s="108"/>
    </row>
    <row r="47" spans="1:8" ht="18.75">
      <c r="A47" s="111"/>
      <c r="B47" s="114"/>
      <c r="C47" s="107"/>
      <c r="D47" s="106"/>
      <c r="E47" s="108"/>
      <c r="F47" s="108"/>
      <c r="G47" s="108"/>
      <c r="H47" s="108"/>
    </row>
    <row r="48" spans="1:8" ht="18.75">
      <c r="A48" s="111"/>
      <c r="B48" s="114"/>
      <c r="C48" s="107"/>
      <c r="D48" s="106"/>
      <c r="E48" s="108"/>
      <c r="F48" s="108"/>
      <c r="G48" s="108"/>
      <c r="H48" s="108"/>
    </row>
    <row r="49" spans="1:8" ht="18.75">
      <c r="A49" s="111"/>
      <c r="B49" s="114"/>
      <c r="C49" s="107"/>
      <c r="D49" s="106"/>
      <c r="E49" s="108"/>
      <c r="F49" s="108"/>
      <c r="G49" s="108"/>
      <c r="H49" s="108"/>
    </row>
    <row r="50" spans="1:8" ht="18.75">
      <c r="A50" s="111"/>
      <c r="B50" s="114"/>
      <c r="C50" s="107"/>
      <c r="D50" s="106"/>
      <c r="E50" s="108"/>
      <c r="F50" s="108"/>
      <c r="G50" s="108"/>
      <c r="H50" s="108"/>
    </row>
    <row r="51" spans="1:8" ht="18.75">
      <c r="A51" s="111"/>
      <c r="B51" s="114"/>
      <c r="C51" s="107"/>
      <c r="D51" s="106"/>
      <c r="E51" s="108"/>
      <c r="F51" s="108"/>
      <c r="G51" s="108"/>
      <c r="H51" s="108"/>
    </row>
    <row r="52" spans="1:8" ht="18.75">
      <c r="A52" s="111"/>
      <c r="B52" s="114"/>
      <c r="C52" s="107"/>
      <c r="D52" s="106"/>
      <c r="E52" s="108"/>
      <c r="F52" s="108"/>
      <c r="G52" s="108"/>
      <c r="H52" s="108"/>
    </row>
    <row r="53" spans="1:8" ht="18.75">
      <c r="A53" s="111"/>
      <c r="B53" s="114"/>
      <c r="C53" s="107"/>
      <c r="D53" s="106"/>
      <c r="E53" s="108"/>
      <c r="F53" s="108"/>
      <c r="G53" s="108"/>
      <c r="H53" s="108"/>
    </row>
    <row r="54" spans="1:8" ht="18.75">
      <c r="A54" s="111"/>
      <c r="B54" s="106"/>
      <c r="C54" s="106"/>
      <c r="D54" s="106"/>
      <c r="E54" s="108"/>
      <c r="F54" s="108"/>
      <c r="G54" s="108"/>
      <c r="H54" s="108"/>
    </row>
    <row r="55" spans="1:8" ht="18.75">
      <c r="A55" s="111"/>
      <c r="B55" s="115"/>
      <c r="C55" s="109"/>
      <c r="D55" s="109"/>
      <c r="E55" s="108"/>
      <c r="F55" s="108"/>
      <c r="G55" s="108"/>
      <c r="H55" s="108"/>
    </row>
    <row r="56" spans="1:8" ht="18.75">
      <c r="A56" s="111"/>
      <c r="B56" s="115"/>
      <c r="C56" s="109"/>
      <c r="D56" s="109"/>
      <c r="E56" s="108"/>
      <c r="F56" s="108"/>
      <c r="G56" s="108"/>
      <c r="H56" s="108"/>
    </row>
    <row r="57" spans="1:8" ht="18.75">
      <c r="A57" s="111"/>
      <c r="B57" s="115"/>
      <c r="C57" s="109"/>
      <c r="D57" s="109"/>
      <c r="E57" s="108"/>
      <c r="F57" s="108"/>
      <c r="G57" s="108"/>
      <c r="H57" s="108"/>
    </row>
    <row r="58" spans="1:8" ht="18.75">
      <c r="A58" s="111"/>
      <c r="B58" s="115"/>
      <c r="C58" s="109"/>
      <c r="D58" s="109"/>
      <c r="E58" s="108"/>
      <c r="F58" s="108"/>
      <c r="G58" s="108"/>
      <c r="H58" s="108"/>
    </row>
    <row r="59" spans="1:8" ht="18.75">
      <c r="A59" s="111"/>
      <c r="B59" s="115"/>
      <c r="C59" s="109"/>
      <c r="D59" s="109"/>
      <c r="E59" s="108"/>
      <c r="F59" s="108"/>
      <c r="G59" s="108"/>
      <c r="H59" s="108"/>
    </row>
    <row r="60" spans="1:8" ht="18.75">
      <c r="A60" s="111"/>
      <c r="B60" s="115"/>
      <c r="C60" s="109"/>
      <c r="D60" s="109"/>
      <c r="E60" s="108"/>
      <c r="F60" s="108"/>
      <c r="G60" s="108"/>
      <c r="H60" s="108"/>
    </row>
    <row r="61" spans="1:8" ht="18.75">
      <c r="A61" s="111"/>
      <c r="B61" s="115"/>
      <c r="C61" s="109"/>
      <c r="D61" s="109"/>
      <c r="E61" s="108"/>
      <c r="F61" s="108"/>
      <c r="G61" s="108"/>
      <c r="H61" s="108"/>
    </row>
    <row r="62" spans="1:8" ht="18.75">
      <c r="A62" s="111"/>
      <c r="B62" s="115"/>
      <c r="C62" s="109"/>
      <c r="D62" s="109"/>
      <c r="E62" s="108"/>
      <c r="F62" s="108"/>
      <c r="G62" s="108"/>
      <c r="H62" s="108"/>
    </row>
    <row r="63" spans="1:8" ht="18.75">
      <c r="A63" s="111"/>
      <c r="B63" s="115"/>
      <c r="C63" s="109"/>
      <c r="D63" s="109"/>
      <c r="E63" s="108"/>
      <c r="F63" s="108"/>
      <c r="G63" s="108"/>
      <c r="H63" s="108"/>
    </row>
    <row r="64" spans="1:8" ht="18.75">
      <c r="A64" s="111"/>
      <c r="B64" s="115"/>
      <c r="C64" s="109"/>
      <c r="D64" s="109"/>
      <c r="E64" s="108"/>
      <c r="F64" s="108"/>
      <c r="G64" s="108"/>
      <c r="H64" s="108"/>
    </row>
    <row r="65" spans="1:8" ht="18.75">
      <c r="A65" s="111"/>
      <c r="B65" s="115"/>
      <c r="C65" s="109"/>
      <c r="D65" s="109"/>
      <c r="E65" s="108"/>
      <c r="F65" s="108"/>
      <c r="G65" s="108"/>
      <c r="H65" s="108"/>
    </row>
    <row r="66" spans="1:8" ht="18.75">
      <c r="A66" s="111"/>
      <c r="B66" s="115"/>
      <c r="C66" s="109"/>
      <c r="D66" s="109"/>
      <c r="E66" s="108"/>
      <c r="F66" s="108"/>
      <c r="G66" s="108"/>
      <c r="H66" s="108"/>
    </row>
    <row r="67" spans="1:8" ht="18.75">
      <c r="A67" s="111"/>
      <c r="B67" s="115"/>
      <c r="C67" s="109"/>
      <c r="D67" s="109"/>
      <c r="E67" s="108"/>
      <c r="F67" s="108"/>
      <c r="G67" s="108"/>
      <c r="H67" s="108"/>
    </row>
    <row r="68" spans="1:8" ht="18.75">
      <c r="A68" s="111"/>
      <c r="B68" s="115"/>
      <c r="C68" s="109"/>
      <c r="D68" s="109"/>
      <c r="E68" s="108"/>
      <c r="F68" s="108"/>
      <c r="G68" s="108"/>
      <c r="H68" s="108"/>
    </row>
    <row r="69" spans="1:8" ht="18.75">
      <c r="A69" s="111"/>
      <c r="B69" s="115"/>
      <c r="C69" s="109"/>
      <c r="D69" s="116"/>
      <c r="E69" s="108"/>
      <c r="F69" s="108"/>
      <c r="G69" s="108"/>
      <c r="H69" s="108"/>
    </row>
    <row r="70" spans="1:8" ht="18.75">
      <c r="A70" s="109"/>
      <c r="B70" s="112"/>
      <c r="C70" s="109"/>
      <c r="D70" s="108"/>
      <c r="E70" s="108"/>
      <c r="F70" s="108"/>
      <c r="G70" s="108"/>
      <c r="H70" s="109"/>
    </row>
    <row r="76" spans="1:8" ht="18.75">
      <c r="A76" s="109"/>
      <c r="B76" s="112"/>
      <c r="C76" s="109"/>
      <c r="D76" s="108"/>
      <c r="E76" s="108"/>
      <c r="F76" s="108"/>
      <c r="G76" s="108"/>
      <c r="H76" s="102"/>
    </row>
    <row r="77" spans="1:8" ht="18.75">
      <c r="A77" s="109"/>
      <c r="B77" s="112"/>
      <c r="C77" s="109"/>
      <c r="D77" s="108"/>
      <c r="E77" s="108"/>
      <c r="F77" s="108"/>
      <c r="G77" s="108"/>
      <c r="H77" s="109"/>
    </row>
    <row r="78" spans="1:8" ht="18.75">
      <c r="A78" s="109"/>
      <c r="B78" s="112"/>
      <c r="C78" s="109"/>
      <c r="D78" s="108"/>
      <c r="E78" s="108"/>
      <c r="F78" s="108"/>
      <c r="G78" s="108"/>
      <c r="H78" s="109"/>
    </row>
    <row r="79" spans="1:8" ht="18.75">
      <c r="A79" s="109"/>
      <c r="B79" s="110"/>
      <c r="C79" s="109"/>
      <c r="D79" s="108"/>
      <c r="E79" s="108"/>
      <c r="F79" s="108"/>
      <c r="G79" s="108"/>
      <c r="H79" s="109"/>
    </row>
    <row r="80" spans="1:8" ht="18.75">
      <c r="A80" s="109"/>
      <c r="B80" s="110"/>
      <c r="C80" s="109"/>
      <c r="D80" s="108"/>
      <c r="E80" s="108"/>
      <c r="F80" s="108"/>
      <c r="G80" s="108"/>
      <c r="H80" s="109"/>
    </row>
    <row r="81" spans="1:8" ht="18.75">
      <c r="A81" s="109"/>
      <c r="B81" s="110"/>
      <c r="C81" s="109"/>
      <c r="D81" s="108"/>
      <c r="E81" s="108"/>
      <c r="F81" s="108"/>
      <c r="G81" s="108"/>
      <c r="H81" s="109"/>
    </row>
    <row r="82" spans="1:8" ht="12.75">
      <c r="A82" s="107"/>
      <c r="B82" s="114"/>
      <c r="C82" s="107"/>
      <c r="D82" s="106"/>
      <c r="E82" s="106"/>
      <c r="F82" s="106"/>
      <c r="G82" s="106"/>
      <c r="H82" s="107"/>
    </row>
    <row r="83" spans="1:8" ht="12.75">
      <c r="A83" s="107"/>
      <c r="B83" s="114"/>
      <c r="C83" s="107"/>
      <c r="D83" s="106"/>
      <c r="E83" s="106"/>
      <c r="F83" s="106"/>
      <c r="G83" s="106"/>
      <c r="H83" s="107"/>
    </row>
    <row r="84" spans="1:8" ht="12.75">
      <c r="A84" s="107"/>
      <c r="B84" s="114"/>
      <c r="C84" s="107"/>
      <c r="D84" s="106"/>
      <c r="E84" s="106"/>
      <c r="F84" s="106"/>
      <c r="G84" s="106"/>
      <c r="H84" s="107"/>
    </row>
    <row r="85" spans="1:8" ht="12.75">
      <c r="A85" s="118"/>
      <c r="B85" s="114"/>
      <c r="C85" s="107"/>
      <c r="D85" s="106"/>
      <c r="E85" s="106"/>
      <c r="F85" s="106"/>
      <c r="G85" s="106"/>
      <c r="H85" s="107"/>
    </row>
    <row r="86" spans="1:8" ht="12.75">
      <c r="A86" s="107"/>
      <c r="B86" s="114"/>
      <c r="C86" s="107"/>
      <c r="D86" s="106"/>
      <c r="E86" s="106"/>
      <c r="F86" s="106"/>
      <c r="G86" s="106"/>
      <c r="H86" s="107"/>
    </row>
    <row r="87" spans="1:8" ht="12.75">
      <c r="A87" s="107"/>
      <c r="B87" s="114"/>
      <c r="C87" s="107"/>
      <c r="D87" s="106"/>
      <c r="E87" s="106"/>
      <c r="F87" s="106"/>
      <c r="G87" s="106"/>
      <c r="H87" s="107"/>
    </row>
    <row r="88" spans="1:8" ht="12.75">
      <c r="A88" s="107"/>
      <c r="B88" s="114"/>
      <c r="C88" s="107"/>
      <c r="D88" s="106"/>
      <c r="E88" s="106"/>
      <c r="F88" s="106"/>
      <c r="G88" s="106"/>
      <c r="H88" s="107"/>
    </row>
    <row r="89" spans="1:8" ht="12.75">
      <c r="A89" s="107"/>
      <c r="B89" s="114"/>
      <c r="C89" s="107"/>
      <c r="D89" s="106"/>
      <c r="E89" s="106"/>
      <c r="F89" s="106"/>
      <c r="G89" s="106"/>
      <c r="H89" s="107"/>
    </row>
    <row r="90" spans="1:8" ht="12.75">
      <c r="A90" s="107"/>
      <c r="B90" s="114"/>
      <c r="C90" s="107"/>
      <c r="D90" s="106"/>
      <c r="E90" s="106"/>
      <c r="F90" s="106"/>
      <c r="G90" s="106"/>
      <c r="H90" s="107"/>
    </row>
    <row r="91" spans="1:8" ht="12.75">
      <c r="A91" s="107"/>
      <c r="B91" s="114"/>
      <c r="C91" s="107"/>
      <c r="D91" s="106"/>
      <c r="E91" s="106"/>
      <c r="F91" s="106"/>
      <c r="G91" s="106"/>
      <c r="H91" s="107"/>
    </row>
    <row r="92" spans="1:8" ht="12.75">
      <c r="A92" s="107"/>
      <c r="B92" s="114"/>
      <c r="C92" s="107"/>
      <c r="D92" s="106"/>
      <c r="E92" s="106"/>
      <c r="F92" s="106"/>
      <c r="G92" s="106"/>
      <c r="H92" s="107"/>
    </row>
    <row r="93" spans="1:8" ht="12.75">
      <c r="A93" s="107"/>
      <c r="B93" s="114"/>
      <c r="C93" s="107"/>
      <c r="D93" s="106"/>
      <c r="E93" s="106"/>
      <c r="F93" s="106"/>
      <c r="G93" s="106"/>
      <c r="H93" s="107"/>
    </row>
    <row r="94" spans="1:8" ht="12.75">
      <c r="A94" s="107"/>
      <c r="B94" s="114"/>
      <c r="C94" s="107"/>
      <c r="D94" s="106"/>
      <c r="E94" s="106"/>
      <c r="F94" s="106"/>
      <c r="G94" s="106"/>
      <c r="H94" s="107"/>
    </row>
    <row r="95" spans="1:8" ht="12.75">
      <c r="A95" s="107"/>
      <c r="B95" s="114"/>
      <c r="C95" s="107"/>
      <c r="D95" s="106"/>
      <c r="E95" s="106"/>
      <c r="F95" s="106"/>
      <c r="G95" s="106"/>
      <c r="H95" s="107"/>
    </row>
    <row r="96" spans="1:8" ht="12.75">
      <c r="A96" s="107"/>
      <c r="B96" s="114"/>
      <c r="C96" s="107"/>
      <c r="D96" s="106"/>
      <c r="E96" s="106"/>
      <c r="F96" s="106"/>
      <c r="G96" s="106"/>
      <c r="H96" s="107"/>
    </row>
    <row r="97" spans="1:8" ht="12.75">
      <c r="A97" s="107"/>
      <c r="B97" s="114"/>
      <c r="C97" s="107"/>
      <c r="D97" s="106"/>
      <c r="E97" s="106"/>
      <c r="F97" s="106"/>
      <c r="G97" s="106"/>
      <c r="H97" s="107"/>
    </row>
    <row r="98" spans="1:8" ht="12.75">
      <c r="A98" s="107"/>
      <c r="B98" s="119"/>
      <c r="C98" s="107"/>
      <c r="D98" s="106"/>
      <c r="E98" s="114"/>
      <c r="F98" s="106"/>
      <c r="G98" s="106"/>
      <c r="H98" s="107"/>
    </row>
    <row r="99" spans="1:8" ht="12.75">
      <c r="A99" s="107"/>
      <c r="B99" s="119"/>
      <c r="C99" s="107"/>
      <c r="D99" s="106"/>
      <c r="E99" s="114"/>
      <c r="F99" s="106"/>
      <c r="G99" s="106"/>
      <c r="H99" s="107"/>
    </row>
    <row r="100" spans="1:8" ht="12.75">
      <c r="A100" s="107"/>
      <c r="B100" s="119"/>
      <c r="C100" s="107"/>
      <c r="D100" s="106"/>
      <c r="E100" s="106"/>
      <c r="F100" s="106"/>
      <c r="G100" s="106"/>
      <c r="H100" s="107"/>
    </row>
    <row r="101" spans="1:8" ht="12.75">
      <c r="A101" s="120"/>
      <c r="B101" s="121"/>
      <c r="E101" s="117"/>
      <c r="H101" s="122"/>
    </row>
    <row r="102" spans="1:8" ht="12.75" customHeight="1">
      <c r="A102" s="120"/>
      <c r="B102" s="121"/>
      <c r="E102" s="117"/>
      <c r="H102" s="122"/>
    </row>
    <row r="103" spans="1:8" ht="12.75">
      <c r="A103" s="120"/>
      <c r="B103" s="121"/>
      <c r="H103" s="122"/>
    </row>
    <row r="104" spans="1:8" ht="12.75">
      <c r="A104" s="120"/>
      <c r="B104" s="121"/>
      <c r="E104" s="122"/>
      <c r="F104" s="122"/>
      <c r="G104" s="122"/>
      <c r="H104" s="122"/>
    </row>
  </sheetData>
  <sheetProtection/>
  <mergeCells count="11">
    <mergeCell ref="C5:D5"/>
    <mergeCell ref="C35:D35"/>
    <mergeCell ref="A38:B38"/>
    <mergeCell ref="A39:B39"/>
    <mergeCell ref="A35:B35"/>
    <mergeCell ref="E6:G6"/>
    <mergeCell ref="A1:A5"/>
    <mergeCell ref="C3:D3"/>
    <mergeCell ref="C4:D4"/>
    <mergeCell ref="B1:H1"/>
    <mergeCell ref="B2:H2"/>
  </mergeCells>
  <printOptions/>
  <pageMargins left="0.7874015748031497" right="0.7874015748031497" top="0.2755905511811024" bottom="0.2755905511811024" header="0" footer="0"/>
  <pageSetup fitToHeight="1" fitToWidth="1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SheetLayoutView="100" zoomScalePageLayoutView="25" workbookViewId="0" topLeftCell="K7">
      <selection activeCell="A1" sqref="A1:X2"/>
    </sheetView>
  </sheetViews>
  <sheetFormatPr defaultColWidth="9.140625" defaultRowHeight="12.75"/>
  <cols>
    <col min="1" max="1" width="4.140625" style="1" customWidth="1"/>
    <col min="2" max="2" width="7.8515625" style="1" bestFit="1" customWidth="1"/>
    <col min="3" max="3" width="7.8515625" style="2" bestFit="1" customWidth="1"/>
    <col min="4" max="4" width="20.8515625" style="1" bestFit="1" customWidth="1"/>
    <col min="5" max="5" width="6.140625" style="1" bestFit="1" customWidth="1"/>
    <col min="6" max="6" width="16.8515625" style="1" bestFit="1" customWidth="1"/>
    <col min="7" max="7" width="10.00390625" style="1" bestFit="1" customWidth="1"/>
    <col min="8" max="8" width="7.140625" style="1" bestFit="1" customWidth="1"/>
    <col min="9" max="9" width="4.00390625" style="1" customWidth="1"/>
    <col min="10" max="10" width="4.140625" style="1" customWidth="1"/>
    <col min="11" max="11" width="7.8515625" style="1" bestFit="1" customWidth="1"/>
    <col min="12" max="12" width="7.8515625" style="2" bestFit="1" customWidth="1"/>
    <col min="13" max="13" width="20.8515625" style="1" bestFit="1" customWidth="1"/>
    <col min="14" max="14" width="6.140625" style="1" bestFit="1" customWidth="1"/>
    <col min="15" max="15" width="16.8515625" style="1" bestFit="1" customWidth="1"/>
    <col min="16" max="16" width="10.00390625" style="1" bestFit="1" customWidth="1"/>
    <col min="17" max="17" width="7.140625" style="1" bestFit="1" customWidth="1"/>
    <col min="18" max="19" width="4.140625" style="1" customWidth="1"/>
    <col min="20" max="20" width="7.8515625" style="1" bestFit="1" customWidth="1"/>
    <col min="21" max="21" width="7.8515625" style="2" bestFit="1" customWidth="1"/>
    <col min="22" max="22" width="20.8515625" style="1" bestFit="1" customWidth="1"/>
    <col min="23" max="23" width="8.140625" style="1" bestFit="1" customWidth="1"/>
    <col min="24" max="24" width="16.8515625" style="1" bestFit="1" customWidth="1"/>
    <col min="25" max="25" width="10.00390625" style="1" bestFit="1" customWidth="1"/>
    <col min="26" max="26" width="7.140625" style="1" bestFit="1" customWidth="1"/>
    <col min="27" max="16384" width="9.140625" style="1" customWidth="1"/>
  </cols>
  <sheetData>
    <row r="1" spans="1:24" ht="22.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1:24" ht="18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5" ht="25.5">
      <c r="A3" s="8"/>
      <c r="B3" s="8"/>
      <c r="C3" s="274" t="s">
        <v>25</v>
      </c>
      <c r="D3" s="274"/>
      <c r="E3" s="274"/>
      <c r="F3" s="30" t="s">
        <v>105</v>
      </c>
      <c r="G3" s="30"/>
      <c r="H3" s="30"/>
      <c r="I3" s="30"/>
      <c r="J3" s="275"/>
      <c r="K3" s="275"/>
      <c r="L3" s="274" t="s">
        <v>25</v>
      </c>
      <c r="M3" s="274"/>
      <c r="N3" s="274"/>
      <c r="O3" s="30" t="s">
        <v>105</v>
      </c>
      <c r="P3" s="30"/>
      <c r="Q3" s="6"/>
      <c r="R3" s="6"/>
      <c r="S3" s="6"/>
      <c r="T3" s="6"/>
      <c r="U3" s="274" t="s">
        <v>25</v>
      </c>
      <c r="V3" s="274"/>
      <c r="W3" s="274"/>
      <c r="X3" s="30" t="s">
        <v>105</v>
      </c>
      <c r="Y3" s="30"/>
    </row>
    <row r="4" spans="1:25" ht="18">
      <c r="A4" s="8"/>
      <c r="B4" s="8"/>
      <c r="C4" s="29"/>
      <c r="D4" s="269" t="s">
        <v>26</v>
      </c>
      <c r="E4" s="269"/>
      <c r="F4" s="96" t="s">
        <v>97</v>
      </c>
      <c r="G4" s="96"/>
      <c r="H4" s="96"/>
      <c r="I4" s="96"/>
      <c r="J4" s="96"/>
      <c r="K4" s="96"/>
      <c r="L4" s="29"/>
      <c r="M4" s="269" t="s">
        <v>26</v>
      </c>
      <c r="N4" s="269"/>
      <c r="O4" s="96" t="s">
        <v>97</v>
      </c>
      <c r="P4" s="96"/>
      <c r="U4" s="29"/>
      <c r="V4" s="269" t="s">
        <v>26</v>
      </c>
      <c r="W4" s="269"/>
      <c r="X4" s="96" t="s">
        <v>97</v>
      </c>
      <c r="Y4" s="96"/>
    </row>
    <row r="5" spans="1:25" ht="18">
      <c r="A5" s="7"/>
      <c r="B5" s="7"/>
      <c r="C5" s="12"/>
      <c r="D5" s="267" t="s">
        <v>27</v>
      </c>
      <c r="E5" s="267"/>
      <c r="F5" s="97" t="s">
        <v>104</v>
      </c>
      <c r="G5" s="97"/>
      <c r="H5" s="97"/>
      <c r="I5" s="97"/>
      <c r="J5" s="97"/>
      <c r="K5" s="97"/>
      <c r="L5" s="12"/>
      <c r="M5" s="267" t="s">
        <v>27</v>
      </c>
      <c r="N5" s="267"/>
      <c r="O5" s="97" t="s">
        <v>104</v>
      </c>
      <c r="P5" s="97"/>
      <c r="S5" s="8"/>
      <c r="T5" s="8"/>
      <c r="U5" s="12"/>
      <c r="V5" s="267" t="s">
        <v>27</v>
      </c>
      <c r="W5" s="267"/>
      <c r="X5" s="97" t="s">
        <v>104</v>
      </c>
      <c r="Y5" s="97"/>
    </row>
    <row r="6" spans="1:26" ht="14.25" customHeight="1">
      <c r="A6" s="270" t="s">
        <v>205</v>
      </c>
      <c r="B6" s="268" t="s">
        <v>29</v>
      </c>
      <c r="C6" s="268"/>
      <c r="D6" s="268"/>
      <c r="E6" s="268"/>
      <c r="F6" s="268"/>
      <c r="G6" s="268"/>
      <c r="H6" s="276"/>
      <c r="I6" s="3"/>
      <c r="J6" s="270" t="s">
        <v>204</v>
      </c>
      <c r="K6" s="268" t="s">
        <v>29</v>
      </c>
      <c r="L6" s="268"/>
      <c r="M6" s="268"/>
      <c r="N6" s="268"/>
      <c r="O6" s="268"/>
      <c r="P6" s="268"/>
      <c r="Q6" s="268"/>
      <c r="R6" s="5"/>
      <c r="S6" s="270" t="s">
        <v>19</v>
      </c>
      <c r="T6" s="268" t="s">
        <v>29</v>
      </c>
      <c r="U6" s="268"/>
      <c r="V6" s="268"/>
      <c r="W6" s="268"/>
      <c r="X6" s="268"/>
      <c r="Y6" s="268"/>
      <c r="Z6" s="268"/>
    </row>
    <row r="7" spans="1:26" ht="16.5">
      <c r="A7" s="271"/>
      <c r="B7" s="14" t="s">
        <v>195</v>
      </c>
      <c r="C7" s="14" t="s">
        <v>0</v>
      </c>
      <c r="D7" s="14" t="s">
        <v>1</v>
      </c>
      <c r="E7" s="14" t="s">
        <v>190</v>
      </c>
      <c r="F7" s="14" t="s">
        <v>189</v>
      </c>
      <c r="G7" s="14" t="s">
        <v>191</v>
      </c>
      <c r="H7" s="14" t="s">
        <v>11</v>
      </c>
      <c r="I7" s="3"/>
      <c r="J7" s="271"/>
      <c r="K7" s="14" t="s">
        <v>195</v>
      </c>
      <c r="L7" s="14" t="s">
        <v>0</v>
      </c>
      <c r="M7" s="14" t="s">
        <v>1</v>
      </c>
      <c r="N7" s="14" t="s">
        <v>190</v>
      </c>
      <c r="O7" s="14" t="s">
        <v>189</v>
      </c>
      <c r="P7" s="14" t="s">
        <v>191</v>
      </c>
      <c r="Q7" s="14" t="s">
        <v>11</v>
      </c>
      <c r="R7" s="5"/>
      <c r="S7" s="271"/>
      <c r="T7" s="14" t="s">
        <v>195</v>
      </c>
      <c r="U7" s="14" t="s">
        <v>0</v>
      </c>
      <c r="V7" s="14" t="s">
        <v>1</v>
      </c>
      <c r="W7" s="14" t="s">
        <v>190</v>
      </c>
      <c r="X7" s="14" t="s">
        <v>189</v>
      </c>
      <c r="Y7" s="14" t="s">
        <v>191</v>
      </c>
      <c r="Z7" s="14" t="s">
        <v>11</v>
      </c>
    </row>
    <row r="8" spans="1:26" ht="16.5">
      <c r="A8" s="271"/>
      <c r="B8" s="15" t="s">
        <v>196</v>
      </c>
      <c r="C8" s="15" t="s">
        <v>21</v>
      </c>
      <c r="D8" s="15" t="s">
        <v>22</v>
      </c>
      <c r="E8" s="15" t="s">
        <v>192</v>
      </c>
      <c r="F8" s="15" t="s">
        <v>188</v>
      </c>
      <c r="G8" s="15" t="s">
        <v>193</v>
      </c>
      <c r="H8" s="15" t="s">
        <v>194</v>
      </c>
      <c r="I8" s="3"/>
      <c r="J8" s="271"/>
      <c r="K8" s="15" t="s">
        <v>196</v>
      </c>
      <c r="L8" s="15" t="s">
        <v>21</v>
      </c>
      <c r="M8" s="15" t="s">
        <v>22</v>
      </c>
      <c r="N8" s="15" t="s">
        <v>192</v>
      </c>
      <c r="O8" s="15" t="s">
        <v>188</v>
      </c>
      <c r="P8" s="15" t="s">
        <v>193</v>
      </c>
      <c r="Q8" s="15" t="s">
        <v>194</v>
      </c>
      <c r="R8" s="5"/>
      <c r="S8" s="271"/>
      <c r="T8" s="15" t="s">
        <v>196</v>
      </c>
      <c r="U8" s="15" t="s">
        <v>21</v>
      </c>
      <c r="V8" s="15" t="s">
        <v>22</v>
      </c>
      <c r="W8" s="15" t="s">
        <v>192</v>
      </c>
      <c r="X8" s="15" t="s">
        <v>188</v>
      </c>
      <c r="Y8" s="15" t="s">
        <v>193</v>
      </c>
      <c r="Z8" s="15" t="s">
        <v>194</v>
      </c>
    </row>
    <row r="9" spans="1:26" ht="16.5">
      <c r="A9" s="271"/>
      <c r="B9" s="90">
        <v>1</v>
      </c>
      <c r="C9" s="90">
        <v>2</v>
      </c>
      <c r="D9" s="91" t="s">
        <v>151</v>
      </c>
      <c r="E9" s="13">
        <v>355</v>
      </c>
      <c r="F9" s="13">
        <v>100</v>
      </c>
      <c r="G9" s="13">
        <v>455</v>
      </c>
      <c r="H9" s="13">
        <v>1000</v>
      </c>
      <c r="I9" s="3"/>
      <c r="J9" s="271"/>
      <c r="K9" s="90">
        <v>1</v>
      </c>
      <c r="L9" s="90">
        <v>11</v>
      </c>
      <c r="M9" s="92" t="s">
        <v>160</v>
      </c>
      <c r="N9" s="13">
        <v>360</v>
      </c>
      <c r="O9" s="13">
        <v>80</v>
      </c>
      <c r="P9" s="13">
        <v>440</v>
      </c>
      <c r="Q9" s="13">
        <v>979</v>
      </c>
      <c r="R9" s="5"/>
      <c r="S9" s="271"/>
      <c r="T9" s="90">
        <v>1</v>
      </c>
      <c r="U9" s="90">
        <v>3</v>
      </c>
      <c r="V9" s="91" t="s">
        <v>152</v>
      </c>
      <c r="W9" s="13">
        <v>355</v>
      </c>
      <c r="X9" s="13">
        <v>90</v>
      </c>
      <c r="Y9" s="13">
        <v>445</v>
      </c>
      <c r="Z9" s="13">
        <v>967</v>
      </c>
    </row>
    <row r="10" spans="1:26" ht="16.5">
      <c r="A10" s="271"/>
      <c r="B10" s="90">
        <v>2</v>
      </c>
      <c r="C10" s="90">
        <v>3</v>
      </c>
      <c r="D10" s="91" t="s">
        <v>152</v>
      </c>
      <c r="E10" s="13">
        <v>358</v>
      </c>
      <c r="F10" s="13">
        <v>50</v>
      </c>
      <c r="G10" s="13">
        <v>408</v>
      </c>
      <c r="H10" s="13">
        <v>896</v>
      </c>
      <c r="I10" s="3"/>
      <c r="J10" s="271"/>
      <c r="K10" s="90">
        <v>2</v>
      </c>
      <c r="L10" s="90">
        <v>14</v>
      </c>
      <c r="M10" s="92" t="s">
        <v>163</v>
      </c>
      <c r="N10" s="13"/>
      <c r="O10" s="13"/>
      <c r="P10" s="13"/>
      <c r="Q10" s="13"/>
      <c r="R10" s="5"/>
      <c r="S10" s="271"/>
      <c r="T10" s="90">
        <v>2</v>
      </c>
      <c r="U10" s="90">
        <v>6</v>
      </c>
      <c r="V10" s="91" t="s">
        <v>155</v>
      </c>
      <c r="W10" s="13" t="s">
        <v>218</v>
      </c>
      <c r="X10" s="13">
        <v>0</v>
      </c>
      <c r="Y10" s="13">
        <v>356</v>
      </c>
      <c r="Z10" s="13">
        <v>773</v>
      </c>
    </row>
    <row r="11" spans="1:26" ht="16.5">
      <c r="A11" s="271"/>
      <c r="B11" s="90">
        <v>3</v>
      </c>
      <c r="C11" s="90">
        <v>11</v>
      </c>
      <c r="D11" s="92" t="s">
        <v>160</v>
      </c>
      <c r="E11" s="13">
        <v>355</v>
      </c>
      <c r="F11" s="13">
        <v>100</v>
      </c>
      <c r="G11" s="13">
        <v>455</v>
      </c>
      <c r="H11" s="13">
        <v>1000</v>
      </c>
      <c r="I11" s="3"/>
      <c r="J11" s="271"/>
      <c r="K11" s="90">
        <v>3</v>
      </c>
      <c r="L11" s="90">
        <v>26</v>
      </c>
      <c r="M11" s="94" t="s">
        <v>178</v>
      </c>
      <c r="N11" s="13">
        <v>358</v>
      </c>
      <c r="O11" s="13">
        <v>80</v>
      </c>
      <c r="P11" s="13">
        <v>438</v>
      </c>
      <c r="Q11" s="13">
        <v>975</v>
      </c>
      <c r="R11" s="5"/>
      <c r="S11" s="271"/>
      <c r="T11" s="90">
        <v>3</v>
      </c>
      <c r="U11" s="90">
        <v>12</v>
      </c>
      <c r="V11" s="92" t="s">
        <v>161</v>
      </c>
      <c r="W11" s="13">
        <v>357</v>
      </c>
      <c r="X11" s="13">
        <v>90</v>
      </c>
      <c r="Y11" s="13">
        <v>447</v>
      </c>
      <c r="Z11" s="13">
        <v>971</v>
      </c>
    </row>
    <row r="12" spans="1:26" ht="16.5">
      <c r="A12" s="271"/>
      <c r="B12" s="90">
        <v>4</v>
      </c>
      <c r="C12" s="90">
        <v>15</v>
      </c>
      <c r="D12" s="92" t="s">
        <v>164</v>
      </c>
      <c r="E12" s="13" t="s">
        <v>213</v>
      </c>
      <c r="F12" s="13"/>
      <c r="G12" s="13"/>
      <c r="H12" s="13">
        <v>0</v>
      </c>
      <c r="I12" s="3"/>
      <c r="J12" s="271"/>
      <c r="K12" s="90">
        <v>4</v>
      </c>
      <c r="L12" s="90">
        <v>29</v>
      </c>
      <c r="M12" s="94" t="s">
        <v>181</v>
      </c>
      <c r="N12" s="13">
        <v>167</v>
      </c>
      <c r="O12" s="13">
        <v>70</v>
      </c>
      <c r="P12" s="13">
        <v>237</v>
      </c>
      <c r="Q12" s="13">
        <v>527</v>
      </c>
      <c r="R12" s="5"/>
      <c r="S12" s="271"/>
      <c r="T12" s="90">
        <v>4</v>
      </c>
      <c r="U12" s="90">
        <v>16</v>
      </c>
      <c r="V12" s="92" t="s">
        <v>165</v>
      </c>
      <c r="W12" s="13">
        <v>360</v>
      </c>
      <c r="X12" s="13">
        <v>100</v>
      </c>
      <c r="Y12" s="13">
        <v>460</v>
      </c>
      <c r="Z12" s="13">
        <v>1000</v>
      </c>
    </row>
    <row r="13" spans="1:26" ht="16.5">
      <c r="A13" s="271"/>
      <c r="B13" s="90">
        <v>5</v>
      </c>
      <c r="C13" s="90">
        <v>29</v>
      </c>
      <c r="D13" s="92" t="s">
        <v>181</v>
      </c>
      <c r="E13" s="13">
        <v>193</v>
      </c>
      <c r="F13" s="13">
        <v>10</v>
      </c>
      <c r="G13" s="13">
        <v>203</v>
      </c>
      <c r="H13" s="13">
        <v>446</v>
      </c>
      <c r="I13" s="3"/>
      <c r="J13" s="271"/>
      <c r="K13" s="90">
        <v>5</v>
      </c>
      <c r="L13" s="93">
        <v>45</v>
      </c>
      <c r="M13" s="91" t="s">
        <v>138</v>
      </c>
      <c r="N13" s="13">
        <v>314</v>
      </c>
      <c r="O13" s="13">
        <v>90</v>
      </c>
      <c r="P13" s="13">
        <v>404</v>
      </c>
      <c r="Q13" s="13">
        <v>899</v>
      </c>
      <c r="R13" s="5"/>
      <c r="S13" s="271"/>
      <c r="T13" s="90">
        <v>5</v>
      </c>
      <c r="U13" s="93">
        <v>45</v>
      </c>
      <c r="V13" s="91" t="s">
        <v>138</v>
      </c>
      <c r="W13" s="13">
        <v>358</v>
      </c>
      <c r="X13" s="13">
        <v>60</v>
      </c>
      <c r="Y13" s="13">
        <v>418</v>
      </c>
      <c r="Z13" s="13">
        <v>908</v>
      </c>
    </row>
    <row r="14" spans="1:26" ht="16.5">
      <c r="A14" s="271"/>
      <c r="B14" s="90">
        <v>6</v>
      </c>
      <c r="C14" s="93">
        <v>45</v>
      </c>
      <c r="D14" s="91" t="s">
        <v>138</v>
      </c>
      <c r="E14" s="13">
        <v>252</v>
      </c>
      <c r="F14" s="13">
        <v>80</v>
      </c>
      <c r="G14" s="13">
        <v>332</v>
      </c>
      <c r="H14" s="13">
        <v>729</v>
      </c>
      <c r="I14" s="3"/>
      <c r="J14" s="271"/>
      <c r="K14" s="90">
        <v>6</v>
      </c>
      <c r="L14" s="93">
        <v>63</v>
      </c>
      <c r="M14" s="92" t="s">
        <v>187</v>
      </c>
      <c r="N14" s="13" t="s">
        <v>215</v>
      </c>
      <c r="O14" s="13">
        <v>90</v>
      </c>
      <c r="P14" s="13">
        <v>449</v>
      </c>
      <c r="Q14" s="13">
        <v>1000</v>
      </c>
      <c r="R14" s="5"/>
      <c r="S14" s="271"/>
      <c r="T14" s="90">
        <v>6</v>
      </c>
      <c r="U14" s="93">
        <v>63</v>
      </c>
      <c r="V14" s="92" t="s">
        <v>187</v>
      </c>
      <c r="W14" s="13">
        <v>360</v>
      </c>
      <c r="X14" s="13">
        <v>90</v>
      </c>
      <c r="Y14" s="13">
        <v>450</v>
      </c>
      <c r="Z14" s="13">
        <v>978</v>
      </c>
    </row>
    <row r="15" spans="1:26" ht="15.75">
      <c r="A15" s="271"/>
      <c r="B15" s="268" t="s">
        <v>30</v>
      </c>
      <c r="C15" s="268"/>
      <c r="D15" s="268"/>
      <c r="E15" s="268"/>
      <c r="F15" s="268"/>
      <c r="G15" s="268"/>
      <c r="H15" s="268"/>
      <c r="I15" s="3"/>
      <c r="J15" s="271"/>
      <c r="K15" s="268" t="s">
        <v>30</v>
      </c>
      <c r="L15" s="268"/>
      <c r="M15" s="268"/>
      <c r="N15" s="268"/>
      <c r="O15" s="268"/>
      <c r="P15" s="268"/>
      <c r="Q15" s="268"/>
      <c r="R15" s="5"/>
      <c r="S15" s="271"/>
      <c r="T15" s="268" t="s">
        <v>30</v>
      </c>
      <c r="U15" s="268"/>
      <c r="V15" s="268"/>
      <c r="W15" s="268"/>
      <c r="X15" s="268"/>
      <c r="Y15" s="268"/>
      <c r="Z15" s="268"/>
    </row>
    <row r="16" spans="1:26" ht="16.5">
      <c r="A16" s="271"/>
      <c r="B16" s="14" t="s">
        <v>195</v>
      </c>
      <c r="C16" s="14" t="s">
        <v>0</v>
      </c>
      <c r="D16" s="14" t="s">
        <v>1</v>
      </c>
      <c r="E16" s="14" t="s">
        <v>190</v>
      </c>
      <c r="F16" s="14" t="s">
        <v>189</v>
      </c>
      <c r="G16" s="14" t="s">
        <v>191</v>
      </c>
      <c r="H16" s="14" t="s">
        <v>11</v>
      </c>
      <c r="I16" s="3"/>
      <c r="J16" s="271"/>
      <c r="K16" s="14" t="s">
        <v>195</v>
      </c>
      <c r="L16" s="14" t="s">
        <v>0</v>
      </c>
      <c r="M16" s="14" t="s">
        <v>1</v>
      </c>
      <c r="N16" s="14" t="s">
        <v>190</v>
      </c>
      <c r="O16" s="14" t="s">
        <v>189</v>
      </c>
      <c r="P16" s="14" t="s">
        <v>191</v>
      </c>
      <c r="Q16" s="14" t="s">
        <v>11</v>
      </c>
      <c r="R16" s="5"/>
      <c r="S16" s="271"/>
      <c r="T16" s="14" t="s">
        <v>195</v>
      </c>
      <c r="U16" s="14" t="s">
        <v>0</v>
      </c>
      <c r="V16" s="14" t="s">
        <v>1</v>
      </c>
      <c r="W16" s="14" t="s">
        <v>190</v>
      </c>
      <c r="X16" s="14" t="s">
        <v>189</v>
      </c>
      <c r="Y16" s="14" t="s">
        <v>191</v>
      </c>
      <c r="Z16" s="14" t="s">
        <v>11</v>
      </c>
    </row>
    <row r="17" spans="1:26" ht="16.5">
      <c r="A17" s="271"/>
      <c r="B17" s="15" t="s">
        <v>196</v>
      </c>
      <c r="C17" s="15" t="s">
        <v>21</v>
      </c>
      <c r="D17" s="15" t="s">
        <v>22</v>
      </c>
      <c r="E17" s="15" t="s">
        <v>192</v>
      </c>
      <c r="F17" s="15" t="s">
        <v>188</v>
      </c>
      <c r="G17" s="15" t="s">
        <v>193</v>
      </c>
      <c r="H17" s="15" t="s">
        <v>194</v>
      </c>
      <c r="I17" s="3"/>
      <c r="J17" s="271"/>
      <c r="K17" s="15" t="s">
        <v>196</v>
      </c>
      <c r="L17" s="15" t="s">
        <v>21</v>
      </c>
      <c r="M17" s="15" t="s">
        <v>22</v>
      </c>
      <c r="N17" s="15" t="s">
        <v>192</v>
      </c>
      <c r="O17" s="15" t="s">
        <v>188</v>
      </c>
      <c r="P17" s="15" t="s">
        <v>193</v>
      </c>
      <c r="Q17" s="15" t="s">
        <v>194</v>
      </c>
      <c r="R17" s="5"/>
      <c r="S17" s="271"/>
      <c r="T17" s="15" t="s">
        <v>196</v>
      </c>
      <c r="U17" s="15" t="s">
        <v>21</v>
      </c>
      <c r="V17" s="15" t="s">
        <v>22</v>
      </c>
      <c r="W17" s="15" t="s">
        <v>192</v>
      </c>
      <c r="X17" s="15" t="s">
        <v>188</v>
      </c>
      <c r="Y17" s="15" t="s">
        <v>193</v>
      </c>
      <c r="Z17" s="15" t="s">
        <v>194</v>
      </c>
    </row>
    <row r="18" spans="1:26" ht="16.5">
      <c r="A18" s="271"/>
      <c r="B18" s="90">
        <v>1</v>
      </c>
      <c r="C18" s="90">
        <v>5</v>
      </c>
      <c r="D18" s="91" t="s">
        <v>154</v>
      </c>
      <c r="E18" s="13">
        <v>348</v>
      </c>
      <c r="F18" s="13">
        <v>20</v>
      </c>
      <c r="G18" s="13">
        <v>368</v>
      </c>
      <c r="H18" s="13">
        <v>800</v>
      </c>
      <c r="I18" s="3"/>
      <c r="J18" s="271"/>
      <c r="K18" s="90">
        <v>1</v>
      </c>
      <c r="L18" s="90">
        <v>2</v>
      </c>
      <c r="M18" s="91" t="s">
        <v>151</v>
      </c>
      <c r="N18" s="13">
        <v>352</v>
      </c>
      <c r="O18" s="13">
        <v>100</v>
      </c>
      <c r="P18" s="13">
        <v>452</v>
      </c>
      <c r="Q18" s="13">
        <v>1000</v>
      </c>
      <c r="R18" s="5"/>
      <c r="S18" s="271"/>
      <c r="T18" s="90">
        <v>1</v>
      </c>
      <c r="U18" s="90">
        <v>2</v>
      </c>
      <c r="V18" s="91" t="s">
        <v>151</v>
      </c>
      <c r="W18" s="13">
        <v>358</v>
      </c>
      <c r="X18" s="13">
        <v>70</v>
      </c>
      <c r="Y18" s="13">
        <v>428</v>
      </c>
      <c r="Z18" s="13">
        <v>936</v>
      </c>
    </row>
    <row r="19" spans="1:26" ht="16.5">
      <c r="A19" s="271"/>
      <c r="B19" s="90">
        <v>2</v>
      </c>
      <c r="C19" s="90">
        <v>12</v>
      </c>
      <c r="D19" s="92" t="s">
        <v>161</v>
      </c>
      <c r="E19" s="13">
        <v>360</v>
      </c>
      <c r="F19" s="13">
        <v>100</v>
      </c>
      <c r="G19" s="13">
        <v>460</v>
      </c>
      <c r="H19" s="13">
        <v>1000</v>
      </c>
      <c r="I19" s="3"/>
      <c r="J19" s="271"/>
      <c r="K19" s="90">
        <v>2</v>
      </c>
      <c r="L19" s="90">
        <v>3</v>
      </c>
      <c r="M19" s="91" t="s">
        <v>152</v>
      </c>
      <c r="N19" s="13">
        <v>359</v>
      </c>
      <c r="O19" s="13">
        <v>90</v>
      </c>
      <c r="P19" s="13">
        <v>449</v>
      </c>
      <c r="Q19" s="13">
        <v>993</v>
      </c>
      <c r="R19" s="5"/>
      <c r="S19" s="271"/>
      <c r="T19" s="90">
        <v>2</v>
      </c>
      <c r="U19" s="90">
        <v>4</v>
      </c>
      <c r="V19" s="91" t="s">
        <v>153</v>
      </c>
      <c r="W19" s="13">
        <v>254</v>
      </c>
      <c r="X19" s="13">
        <v>50</v>
      </c>
      <c r="Y19" s="13">
        <v>304</v>
      </c>
      <c r="Z19" s="13">
        <v>665</v>
      </c>
    </row>
    <row r="20" spans="1:26" ht="16.5">
      <c r="A20" s="271"/>
      <c r="B20" s="90">
        <v>3</v>
      </c>
      <c r="C20" s="90">
        <v>14</v>
      </c>
      <c r="D20" s="92" t="s">
        <v>163</v>
      </c>
      <c r="E20" s="13">
        <v>0</v>
      </c>
      <c r="F20" s="13">
        <v>0</v>
      </c>
      <c r="G20" s="13">
        <v>0</v>
      </c>
      <c r="H20" s="13">
        <v>0</v>
      </c>
      <c r="I20" s="3"/>
      <c r="J20" s="271"/>
      <c r="K20" s="90">
        <v>3</v>
      </c>
      <c r="L20" s="90">
        <v>15</v>
      </c>
      <c r="M20" s="92" t="s">
        <v>164</v>
      </c>
      <c r="N20" s="13" t="s">
        <v>213</v>
      </c>
      <c r="O20" s="13"/>
      <c r="P20" s="13"/>
      <c r="Q20" s="13">
        <v>0</v>
      </c>
      <c r="R20" s="5"/>
      <c r="S20" s="271"/>
      <c r="T20" s="90">
        <v>3</v>
      </c>
      <c r="U20" s="90">
        <v>5</v>
      </c>
      <c r="V20" s="91" t="s">
        <v>154</v>
      </c>
      <c r="W20" s="13">
        <v>354</v>
      </c>
      <c r="X20" s="13">
        <v>0</v>
      </c>
      <c r="Y20" s="13">
        <v>354</v>
      </c>
      <c r="Z20" s="13">
        <v>774</v>
      </c>
    </row>
    <row r="21" spans="1:26" ht="16.5">
      <c r="A21" s="271"/>
      <c r="B21" s="90">
        <v>4</v>
      </c>
      <c r="C21" s="90">
        <v>26</v>
      </c>
      <c r="D21" s="94" t="s">
        <v>178</v>
      </c>
      <c r="E21" s="13">
        <v>359</v>
      </c>
      <c r="F21" s="13">
        <v>90</v>
      </c>
      <c r="G21" s="13">
        <v>449</v>
      </c>
      <c r="H21" s="13">
        <v>976</v>
      </c>
      <c r="I21" s="3"/>
      <c r="J21" s="271"/>
      <c r="K21" s="90">
        <v>4</v>
      </c>
      <c r="L21" s="90">
        <v>16</v>
      </c>
      <c r="M21" s="92" t="s">
        <v>165</v>
      </c>
      <c r="N21" s="13">
        <v>358</v>
      </c>
      <c r="O21" s="13">
        <v>90</v>
      </c>
      <c r="P21" s="13">
        <v>448</v>
      </c>
      <c r="Q21" s="13">
        <v>991</v>
      </c>
      <c r="R21" s="5"/>
      <c r="S21" s="271"/>
      <c r="T21" s="90">
        <v>4</v>
      </c>
      <c r="U21" s="90">
        <v>11</v>
      </c>
      <c r="V21" s="92" t="s">
        <v>160</v>
      </c>
      <c r="W21" s="13">
        <v>356</v>
      </c>
      <c r="X21" s="13">
        <v>90</v>
      </c>
      <c r="Y21" s="13">
        <v>446</v>
      </c>
      <c r="Z21" s="13">
        <v>975</v>
      </c>
    </row>
    <row r="22" spans="1:26" ht="16.5">
      <c r="A22" s="271"/>
      <c r="B22" s="90">
        <v>5</v>
      </c>
      <c r="C22" s="93">
        <v>50</v>
      </c>
      <c r="D22" s="92" t="s">
        <v>143</v>
      </c>
      <c r="E22" s="13">
        <v>270</v>
      </c>
      <c r="F22" s="13">
        <v>90</v>
      </c>
      <c r="G22" s="13">
        <v>360</v>
      </c>
      <c r="H22" s="13">
        <v>782</v>
      </c>
      <c r="I22" s="3"/>
      <c r="J22" s="271"/>
      <c r="K22" s="90">
        <v>5</v>
      </c>
      <c r="L22" s="90">
        <v>27</v>
      </c>
      <c r="M22" s="92" t="s">
        <v>179</v>
      </c>
      <c r="N22" s="13">
        <v>356</v>
      </c>
      <c r="O22" s="13">
        <v>80</v>
      </c>
      <c r="P22" s="13">
        <v>436</v>
      </c>
      <c r="Q22" s="13">
        <v>964</v>
      </c>
      <c r="R22" s="5"/>
      <c r="S22" s="271"/>
      <c r="T22" s="90">
        <v>5</v>
      </c>
      <c r="U22" s="90">
        <v>26</v>
      </c>
      <c r="V22" s="94" t="s">
        <v>178</v>
      </c>
      <c r="W22" s="13">
        <v>357</v>
      </c>
      <c r="X22" s="13">
        <v>100</v>
      </c>
      <c r="Y22" s="13">
        <v>457</v>
      </c>
      <c r="Z22" s="13">
        <v>1000</v>
      </c>
    </row>
    <row r="23" spans="1:26" ht="16.5">
      <c r="A23" s="271"/>
      <c r="B23" s="90">
        <v>6</v>
      </c>
      <c r="C23" s="93">
        <v>63</v>
      </c>
      <c r="D23" s="92" t="s">
        <v>187</v>
      </c>
      <c r="E23" s="13">
        <v>360</v>
      </c>
      <c r="F23" s="13">
        <v>100</v>
      </c>
      <c r="G23" s="13">
        <v>460</v>
      </c>
      <c r="H23" s="13">
        <v>1000</v>
      </c>
      <c r="I23" s="3"/>
      <c r="J23" s="271"/>
      <c r="K23" s="90">
        <v>6</v>
      </c>
      <c r="L23" s="90">
        <v>44</v>
      </c>
      <c r="M23" s="95" t="s">
        <v>137</v>
      </c>
      <c r="N23" s="13">
        <v>58</v>
      </c>
      <c r="O23" s="13"/>
      <c r="P23" s="13">
        <v>58</v>
      </c>
      <c r="Q23" s="13">
        <v>128</v>
      </c>
      <c r="R23" s="5"/>
      <c r="S23" s="271"/>
      <c r="T23" s="90">
        <v>6</v>
      </c>
      <c r="U23" s="90">
        <v>27</v>
      </c>
      <c r="V23" s="92" t="s">
        <v>179</v>
      </c>
      <c r="W23" s="13">
        <v>355</v>
      </c>
      <c r="X23" s="13">
        <v>80</v>
      </c>
      <c r="Y23" s="13">
        <v>435</v>
      </c>
      <c r="Z23" s="13">
        <v>951</v>
      </c>
    </row>
    <row r="24" spans="1:26" ht="15.75">
      <c r="A24" s="271"/>
      <c r="B24" s="268" t="s">
        <v>31</v>
      </c>
      <c r="C24" s="268"/>
      <c r="D24" s="268"/>
      <c r="E24" s="268"/>
      <c r="F24" s="268"/>
      <c r="G24" s="268"/>
      <c r="H24" s="268"/>
      <c r="I24" s="3"/>
      <c r="J24" s="271"/>
      <c r="K24" s="268" t="s">
        <v>31</v>
      </c>
      <c r="L24" s="268"/>
      <c r="M24" s="268"/>
      <c r="N24" s="268"/>
      <c r="O24" s="268"/>
      <c r="P24" s="268"/>
      <c r="Q24" s="268"/>
      <c r="R24" s="5"/>
      <c r="S24" s="271"/>
      <c r="T24" s="268" t="s">
        <v>31</v>
      </c>
      <c r="U24" s="268"/>
      <c r="V24" s="268"/>
      <c r="W24" s="268"/>
      <c r="X24" s="268"/>
      <c r="Y24" s="268"/>
      <c r="Z24" s="268"/>
    </row>
    <row r="25" spans="1:26" ht="16.5">
      <c r="A25" s="271"/>
      <c r="B25" s="14" t="s">
        <v>195</v>
      </c>
      <c r="C25" s="14" t="s">
        <v>0</v>
      </c>
      <c r="D25" s="14" t="s">
        <v>1</v>
      </c>
      <c r="E25" s="14" t="s">
        <v>190</v>
      </c>
      <c r="F25" s="14" t="s">
        <v>189</v>
      </c>
      <c r="G25" s="14" t="s">
        <v>191</v>
      </c>
      <c r="H25" s="14" t="s">
        <v>11</v>
      </c>
      <c r="I25" s="3"/>
      <c r="J25" s="271"/>
      <c r="K25" s="14" t="s">
        <v>195</v>
      </c>
      <c r="L25" s="14" t="s">
        <v>0</v>
      </c>
      <c r="M25" s="14" t="s">
        <v>1</v>
      </c>
      <c r="N25" s="14" t="s">
        <v>190</v>
      </c>
      <c r="O25" s="14" t="s">
        <v>189</v>
      </c>
      <c r="P25" s="14" t="s">
        <v>191</v>
      </c>
      <c r="Q25" s="14" t="s">
        <v>11</v>
      </c>
      <c r="R25" s="5"/>
      <c r="S25" s="271"/>
      <c r="T25" s="14" t="s">
        <v>195</v>
      </c>
      <c r="U25" s="14" t="s">
        <v>0</v>
      </c>
      <c r="V25" s="14" t="s">
        <v>1</v>
      </c>
      <c r="W25" s="14" t="s">
        <v>190</v>
      </c>
      <c r="X25" s="14" t="s">
        <v>189</v>
      </c>
      <c r="Y25" s="14" t="s">
        <v>191</v>
      </c>
      <c r="Z25" s="14" t="s">
        <v>11</v>
      </c>
    </row>
    <row r="26" spans="1:26" ht="16.5">
      <c r="A26" s="271"/>
      <c r="B26" s="15" t="s">
        <v>196</v>
      </c>
      <c r="C26" s="15" t="s">
        <v>21</v>
      </c>
      <c r="D26" s="15" t="s">
        <v>22</v>
      </c>
      <c r="E26" s="15" t="s">
        <v>192</v>
      </c>
      <c r="F26" s="15" t="s">
        <v>188</v>
      </c>
      <c r="G26" s="15" t="s">
        <v>193</v>
      </c>
      <c r="H26" s="15" t="s">
        <v>194</v>
      </c>
      <c r="I26" s="3"/>
      <c r="J26" s="271"/>
      <c r="K26" s="15" t="s">
        <v>196</v>
      </c>
      <c r="L26" s="15" t="s">
        <v>21</v>
      </c>
      <c r="M26" s="15" t="s">
        <v>22</v>
      </c>
      <c r="N26" s="15" t="s">
        <v>192</v>
      </c>
      <c r="O26" s="15" t="s">
        <v>188</v>
      </c>
      <c r="P26" s="15" t="s">
        <v>193</v>
      </c>
      <c r="Q26" s="15" t="s">
        <v>194</v>
      </c>
      <c r="R26" s="5"/>
      <c r="S26" s="271"/>
      <c r="T26" s="15" t="s">
        <v>196</v>
      </c>
      <c r="U26" s="15" t="s">
        <v>21</v>
      </c>
      <c r="V26" s="15" t="s">
        <v>22</v>
      </c>
      <c r="W26" s="15" t="s">
        <v>192</v>
      </c>
      <c r="X26" s="15" t="s">
        <v>188</v>
      </c>
      <c r="Y26" s="15" t="s">
        <v>193</v>
      </c>
      <c r="Z26" s="15" t="s">
        <v>194</v>
      </c>
    </row>
    <row r="27" spans="1:26" ht="16.5">
      <c r="A27" s="271"/>
      <c r="B27" s="90">
        <v>1</v>
      </c>
      <c r="C27" s="90">
        <v>4</v>
      </c>
      <c r="D27" s="91" t="s">
        <v>153</v>
      </c>
      <c r="E27" s="13" t="s">
        <v>214</v>
      </c>
      <c r="F27" s="13">
        <v>90</v>
      </c>
      <c r="G27" s="13">
        <v>444</v>
      </c>
      <c r="H27" s="13">
        <v>965</v>
      </c>
      <c r="I27" s="3"/>
      <c r="J27" s="271"/>
      <c r="K27" s="90">
        <v>1</v>
      </c>
      <c r="L27" s="90">
        <v>4</v>
      </c>
      <c r="M27" s="91" t="s">
        <v>153</v>
      </c>
      <c r="N27" s="13">
        <v>339</v>
      </c>
      <c r="O27" s="13"/>
      <c r="P27" s="13">
        <v>339</v>
      </c>
      <c r="Q27" s="13">
        <v>738</v>
      </c>
      <c r="R27" s="5"/>
      <c r="S27" s="271"/>
      <c r="T27" s="90">
        <v>1</v>
      </c>
      <c r="U27" s="90">
        <v>13</v>
      </c>
      <c r="V27" s="92" t="s">
        <v>162</v>
      </c>
      <c r="W27" s="13">
        <v>370</v>
      </c>
      <c r="X27" s="13">
        <v>80</v>
      </c>
      <c r="Y27" s="13">
        <v>450</v>
      </c>
      <c r="Z27" s="13">
        <v>1000</v>
      </c>
    </row>
    <row r="28" spans="1:26" ht="16.5">
      <c r="A28" s="271"/>
      <c r="B28" s="90">
        <v>2</v>
      </c>
      <c r="C28" s="90">
        <v>6</v>
      </c>
      <c r="D28" s="91" t="s">
        <v>155</v>
      </c>
      <c r="E28" s="13">
        <v>262</v>
      </c>
      <c r="F28" s="13">
        <v>80</v>
      </c>
      <c r="G28" s="13">
        <v>342</v>
      </c>
      <c r="H28" s="13">
        <v>743</v>
      </c>
      <c r="I28" s="3"/>
      <c r="J28" s="271"/>
      <c r="K28" s="90">
        <v>2</v>
      </c>
      <c r="L28" s="90">
        <v>5</v>
      </c>
      <c r="M28" s="91" t="s">
        <v>154</v>
      </c>
      <c r="N28" s="13">
        <v>350</v>
      </c>
      <c r="O28" s="13">
        <v>90</v>
      </c>
      <c r="P28" s="13">
        <v>440</v>
      </c>
      <c r="Q28" s="13">
        <v>958</v>
      </c>
      <c r="R28" s="5"/>
      <c r="S28" s="271"/>
      <c r="T28" s="90">
        <v>2</v>
      </c>
      <c r="U28" s="90">
        <v>14</v>
      </c>
      <c r="V28" s="92" t="s">
        <v>163</v>
      </c>
      <c r="W28" s="13">
        <v>0</v>
      </c>
      <c r="X28" s="13">
        <v>0</v>
      </c>
      <c r="Y28" s="13">
        <v>0</v>
      </c>
      <c r="Z28" s="13">
        <v>0</v>
      </c>
    </row>
    <row r="29" spans="1:26" ht="16.5">
      <c r="A29" s="271"/>
      <c r="B29" s="90">
        <v>3</v>
      </c>
      <c r="C29" s="90">
        <v>13</v>
      </c>
      <c r="D29" s="92" t="s">
        <v>162</v>
      </c>
      <c r="E29" s="13">
        <v>216</v>
      </c>
      <c r="F29" s="13">
        <v>70</v>
      </c>
      <c r="G29" s="13">
        <v>286</v>
      </c>
      <c r="H29" s="13">
        <v>621</v>
      </c>
      <c r="I29" s="3"/>
      <c r="J29" s="271"/>
      <c r="K29" s="90">
        <v>3</v>
      </c>
      <c r="L29" s="90">
        <v>6</v>
      </c>
      <c r="M29" s="91" t="s">
        <v>155</v>
      </c>
      <c r="N29" s="13" t="s">
        <v>217</v>
      </c>
      <c r="O29" s="13">
        <v>10</v>
      </c>
      <c r="P29" s="13">
        <v>368</v>
      </c>
      <c r="Q29" s="13">
        <v>801</v>
      </c>
      <c r="R29" s="5"/>
      <c r="S29" s="271"/>
      <c r="T29" s="90">
        <v>3</v>
      </c>
      <c r="U29" s="90">
        <v>15</v>
      </c>
      <c r="V29" s="92" t="s">
        <v>164</v>
      </c>
      <c r="W29" s="13">
        <v>0</v>
      </c>
      <c r="X29" s="13">
        <v>0</v>
      </c>
      <c r="Y29" s="13">
        <v>0</v>
      </c>
      <c r="Z29" s="13">
        <v>0</v>
      </c>
    </row>
    <row r="30" spans="1:26" ht="16.5">
      <c r="A30" s="271"/>
      <c r="B30" s="90">
        <v>4</v>
      </c>
      <c r="C30" s="90">
        <v>16</v>
      </c>
      <c r="D30" s="92" t="s">
        <v>165</v>
      </c>
      <c r="E30" s="13">
        <v>360</v>
      </c>
      <c r="F30" s="13">
        <v>100</v>
      </c>
      <c r="G30" s="13">
        <v>460</v>
      </c>
      <c r="H30" s="13">
        <v>1000</v>
      </c>
      <c r="I30" s="3"/>
      <c r="J30" s="271"/>
      <c r="K30" s="90">
        <v>4</v>
      </c>
      <c r="L30" s="90">
        <v>12</v>
      </c>
      <c r="M30" s="92" t="s">
        <v>161</v>
      </c>
      <c r="N30" s="13">
        <v>359</v>
      </c>
      <c r="O30" s="13">
        <v>100</v>
      </c>
      <c r="P30" s="13">
        <v>459</v>
      </c>
      <c r="Q30" s="13">
        <v>1000</v>
      </c>
      <c r="R30" s="5"/>
      <c r="S30" s="271"/>
      <c r="T30" s="90">
        <v>4</v>
      </c>
      <c r="U30" s="90">
        <v>29</v>
      </c>
      <c r="V30" s="94" t="s">
        <v>181</v>
      </c>
      <c r="W30" s="13">
        <v>195</v>
      </c>
      <c r="X30" s="13">
        <v>50</v>
      </c>
      <c r="Y30" s="13">
        <v>245</v>
      </c>
      <c r="Z30" s="13">
        <v>544</v>
      </c>
    </row>
    <row r="31" spans="1:26" ht="16.5">
      <c r="A31" s="271"/>
      <c r="B31" s="90">
        <v>5</v>
      </c>
      <c r="C31" s="90">
        <v>27</v>
      </c>
      <c r="D31" s="92" t="s">
        <v>179</v>
      </c>
      <c r="E31" s="13">
        <v>352</v>
      </c>
      <c r="F31" s="13">
        <v>60</v>
      </c>
      <c r="G31" s="13">
        <v>412</v>
      </c>
      <c r="H31" s="13">
        <v>895</v>
      </c>
      <c r="I31" s="3"/>
      <c r="J31" s="271"/>
      <c r="K31" s="90">
        <v>5</v>
      </c>
      <c r="L31" s="90">
        <v>13</v>
      </c>
      <c r="M31" s="92" t="s">
        <v>162</v>
      </c>
      <c r="N31" s="13">
        <v>331</v>
      </c>
      <c r="O31" s="13">
        <v>100</v>
      </c>
      <c r="P31" s="13">
        <v>431</v>
      </c>
      <c r="Q31" s="13">
        <v>938</v>
      </c>
      <c r="R31" s="5"/>
      <c r="S31" s="271"/>
      <c r="T31" s="90">
        <v>5</v>
      </c>
      <c r="U31" s="90">
        <v>44</v>
      </c>
      <c r="V31" s="95" t="s">
        <v>137</v>
      </c>
      <c r="W31" s="13">
        <v>63</v>
      </c>
      <c r="X31" s="13">
        <v>0</v>
      </c>
      <c r="Y31" s="13">
        <v>63</v>
      </c>
      <c r="Z31" s="13">
        <v>140</v>
      </c>
    </row>
    <row r="32" spans="1:26" ht="16.5">
      <c r="A32" s="272"/>
      <c r="B32" s="90">
        <v>6</v>
      </c>
      <c r="C32" s="90">
        <v>44</v>
      </c>
      <c r="D32" s="95" t="s">
        <v>137</v>
      </c>
      <c r="E32" s="13">
        <v>40</v>
      </c>
      <c r="F32" s="13">
        <v>0</v>
      </c>
      <c r="G32" s="13">
        <v>40</v>
      </c>
      <c r="H32" s="13">
        <v>86</v>
      </c>
      <c r="I32" s="3"/>
      <c r="J32" s="272"/>
      <c r="K32" s="90">
        <v>6</v>
      </c>
      <c r="L32" s="93">
        <v>50</v>
      </c>
      <c r="M32" s="92" t="s">
        <v>143</v>
      </c>
      <c r="N32" s="13">
        <v>324</v>
      </c>
      <c r="O32" s="13">
        <v>100</v>
      </c>
      <c r="P32" s="13">
        <v>424</v>
      </c>
      <c r="Q32" s="13">
        <v>923</v>
      </c>
      <c r="R32" s="5"/>
      <c r="S32" s="272"/>
      <c r="T32" s="90">
        <v>6</v>
      </c>
      <c r="U32" s="93">
        <v>50</v>
      </c>
      <c r="V32" s="92" t="s">
        <v>143</v>
      </c>
      <c r="W32" s="13">
        <v>360</v>
      </c>
      <c r="X32" s="13">
        <v>90</v>
      </c>
      <c r="Y32" s="13">
        <v>450</v>
      </c>
      <c r="Z32" s="13">
        <v>1000</v>
      </c>
    </row>
    <row r="34" ht="12.75"/>
    <row r="35" ht="12.75"/>
    <row r="36" ht="12.75"/>
    <row r="37" ht="12.75"/>
  </sheetData>
  <sheetProtection/>
  <mergeCells count="23">
    <mergeCell ref="B6:H6"/>
    <mergeCell ref="K6:Q6"/>
    <mergeCell ref="B24:H24"/>
    <mergeCell ref="B15:H15"/>
    <mergeCell ref="D4:E4"/>
    <mergeCell ref="D5:E5"/>
    <mergeCell ref="A6:A32"/>
    <mergeCell ref="J6:J32"/>
    <mergeCell ref="A1:X2"/>
    <mergeCell ref="C3:E3"/>
    <mergeCell ref="L3:N3"/>
    <mergeCell ref="J3:K3"/>
    <mergeCell ref="U3:W3"/>
    <mergeCell ref="M4:N4"/>
    <mergeCell ref="M5:N5"/>
    <mergeCell ref="T24:Z24"/>
    <mergeCell ref="K24:Q24"/>
    <mergeCell ref="K15:Q15"/>
    <mergeCell ref="V4:W4"/>
    <mergeCell ref="V5:W5"/>
    <mergeCell ref="T6:Z6"/>
    <mergeCell ref="T15:Z15"/>
    <mergeCell ref="S6:S32"/>
  </mergeCells>
  <printOptions/>
  <pageMargins left="0.3937007874015748" right="0.07874015748031496" top="0.03937007874015748" bottom="0.4724409448818898" header="0" footer="0"/>
  <pageSetup fitToHeight="1" fitToWidth="1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1"/>
  <sheetViews>
    <sheetView zoomScaleSheetLayoutView="100" zoomScalePageLayoutView="0" workbookViewId="0" topLeftCell="A1">
      <selection activeCell="AK1" sqref="AK1"/>
    </sheetView>
  </sheetViews>
  <sheetFormatPr defaultColWidth="9.140625" defaultRowHeight="12.75"/>
  <cols>
    <col min="1" max="1" width="5.421875" style="0" bestFit="1" customWidth="1"/>
    <col min="2" max="2" width="22.421875" style="0" bestFit="1" customWidth="1"/>
    <col min="3" max="3" width="7.140625" style="0" customWidth="1"/>
    <col min="4" max="4" width="7.8515625" style="0" customWidth="1"/>
    <col min="5" max="7" width="8.28125" style="0" bestFit="1" customWidth="1"/>
    <col min="8" max="8" width="8.28125" style="0" customWidth="1"/>
    <col min="9" max="30" width="0" style="0" hidden="1" customWidth="1"/>
    <col min="31" max="31" width="3.7109375" style="0" hidden="1" customWidth="1"/>
    <col min="32" max="32" width="1.421875" style="0" hidden="1" customWidth="1"/>
    <col min="33" max="33" width="7.57421875" style="0" customWidth="1"/>
    <col min="34" max="35" width="0" style="0" hidden="1" customWidth="1"/>
  </cols>
  <sheetData>
    <row r="1" spans="2:36" ht="23.25" customHeight="1">
      <c r="B1" s="279" t="s">
        <v>35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</row>
    <row r="2" spans="2:36" ht="18" customHeight="1"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</row>
    <row r="3" spans="2:36" ht="25.5">
      <c r="B3" s="274" t="s">
        <v>25</v>
      </c>
      <c r="C3" s="274"/>
      <c r="D3" s="274"/>
      <c r="E3" s="275" t="s">
        <v>105</v>
      </c>
      <c r="F3" s="275"/>
      <c r="G3" s="275"/>
      <c r="H3" s="275"/>
      <c r="I3" s="283" t="s">
        <v>10</v>
      </c>
      <c r="J3" s="283"/>
      <c r="AG3" s="281"/>
      <c r="AH3" s="281"/>
      <c r="AI3" s="281"/>
      <c r="AJ3" s="281"/>
    </row>
    <row r="4" spans="2:36" ht="15.75">
      <c r="B4" s="274" t="s">
        <v>26</v>
      </c>
      <c r="C4" s="274"/>
      <c r="D4" s="274"/>
      <c r="E4" s="282" t="s">
        <v>97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</row>
    <row r="5" spans="1:36" ht="18.75" thickBot="1">
      <c r="A5" s="11"/>
      <c r="B5" s="277" t="s">
        <v>27</v>
      </c>
      <c r="C5" s="277"/>
      <c r="D5" s="277"/>
      <c r="E5" s="278" t="s">
        <v>103</v>
      </c>
      <c r="F5" s="278"/>
      <c r="G5" s="278"/>
      <c r="H5" s="278"/>
      <c r="I5" s="7"/>
      <c r="J5" s="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8" ht="15">
      <c r="A6" s="164" t="s">
        <v>106</v>
      </c>
      <c r="B6" s="165" t="s">
        <v>1</v>
      </c>
      <c r="C6" s="165" t="s">
        <v>2</v>
      </c>
      <c r="D6" s="166" t="s">
        <v>36</v>
      </c>
      <c r="E6" s="166" t="s">
        <v>208</v>
      </c>
      <c r="F6" s="166" t="s">
        <v>209</v>
      </c>
      <c r="G6" s="166" t="s">
        <v>210</v>
      </c>
      <c r="H6" s="166" t="s">
        <v>11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 t="s">
        <v>211</v>
      </c>
      <c r="AH6" s="166"/>
      <c r="AI6" s="166"/>
      <c r="AJ6" s="167" t="s">
        <v>5</v>
      </c>
      <c r="AK6" s="9"/>
      <c r="AL6" s="1"/>
    </row>
    <row r="7" spans="1:38" ht="15.75" thickBot="1">
      <c r="A7" s="168" t="s">
        <v>20</v>
      </c>
      <c r="B7" s="169" t="s">
        <v>22</v>
      </c>
      <c r="C7" s="169" t="s">
        <v>23</v>
      </c>
      <c r="D7" s="169" t="s">
        <v>3</v>
      </c>
      <c r="E7" s="169" t="s">
        <v>200</v>
      </c>
      <c r="F7" s="169" t="s">
        <v>201</v>
      </c>
      <c r="G7" s="169" t="s">
        <v>202</v>
      </c>
      <c r="H7" s="169" t="s">
        <v>12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 t="s">
        <v>17</v>
      </c>
      <c r="T7" s="169" t="s">
        <v>18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 t="s">
        <v>203</v>
      </c>
      <c r="AH7" s="170"/>
      <c r="AI7" s="170"/>
      <c r="AJ7" s="171" t="s">
        <v>24</v>
      </c>
      <c r="AK7" s="10"/>
      <c r="AL7" s="1"/>
    </row>
    <row r="8" spans="1:38" ht="15">
      <c r="A8" s="172">
        <v>1</v>
      </c>
      <c r="B8" s="173" t="s">
        <v>165</v>
      </c>
      <c r="C8" s="174" t="s">
        <v>55</v>
      </c>
      <c r="D8" s="174">
        <v>6232</v>
      </c>
      <c r="E8" s="175">
        <v>1000</v>
      </c>
      <c r="F8" s="175">
        <v>991</v>
      </c>
      <c r="G8" s="175">
        <v>1000</v>
      </c>
      <c r="H8" s="176">
        <f aca="true" t="shared" si="0" ref="H8:H25">SUM(E8:G8)</f>
        <v>2991</v>
      </c>
      <c r="I8" s="177"/>
      <c r="J8" s="177">
        <f aca="true" t="shared" si="1" ref="J8:J13">IF(AG8=1,H8,"")</f>
      </c>
      <c r="K8" s="177">
        <f aca="true" t="shared" si="2" ref="K8:K13">IF(AG8=2,H8,"")</f>
      </c>
      <c r="L8" s="177">
        <f aca="true" t="shared" si="3" ref="L8:L13">IF(AG8=3,H8,"")</f>
      </c>
      <c r="M8" s="177">
        <f aca="true" t="shared" si="4" ref="M8:M13">IF(AG8=4,H8,"")</f>
      </c>
      <c r="N8" s="177" t="str">
        <f aca="true" t="shared" si="5" ref="N8:Q12">IF(J8="","0",$H8/MAX(J$8:J$25)*1000)</f>
        <v>0</v>
      </c>
      <c r="O8" s="177" t="str">
        <f t="shared" si="5"/>
        <v>0</v>
      </c>
      <c r="P8" s="177" t="str">
        <f t="shared" si="5"/>
        <v>0</v>
      </c>
      <c r="Q8" s="177" t="str">
        <f t="shared" si="5"/>
        <v>0</v>
      </c>
      <c r="R8" s="177"/>
      <c r="S8" s="177"/>
      <c r="T8" s="177"/>
      <c r="U8" s="177">
        <f aca="true" t="shared" si="6" ref="U8:U13">IF(T8&lt;500,IF(T8&lt;100,IF(T8&lt;=50,100,50),25),0)</f>
        <v>100</v>
      </c>
      <c r="V8" s="177">
        <f aca="true" t="shared" si="7" ref="V8:V13">U8+S8</f>
        <v>100</v>
      </c>
      <c r="W8" s="177"/>
      <c r="X8" s="177">
        <f aca="true" t="shared" si="8" ref="X8:X13">IF($AG8=1,V8,"")</f>
      </c>
      <c r="Y8" s="177">
        <f aca="true" t="shared" si="9" ref="Y8:Y13">IF($AG8=2,V8,"")</f>
      </c>
      <c r="Z8" s="177">
        <f aca="true" t="shared" si="10" ref="Z8:Z13">IF($AG8=3,V8,"")</f>
      </c>
      <c r="AA8" s="177">
        <f aca="true" t="shared" si="11" ref="AA8:AA13">IF($AG8=4,V8,"")</f>
      </c>
      <c r="AB8" s="177" t="str">
        <f aca="true" t="shared" si="12" ref="AB8:AE12">IF(X8="","0",$V8/MAX(X$8:X$25)*1000)</f>
        <v>0</v>
      </c>
      <c r="AC8" s="177" t="str">
        <f t="shared" si="12"/>
        <v>0</v>
      </c>
      <c r="AD8" s="177" t="str">
        <f t="shared" si="12"/>
        <v>0</v>
      </c>
      <c r="AE8" s="177" t="str">
        <f t="shared" si="12"/>
        <v>0</v>
      </c>
      <c r="AF8" s="177"/>
      <c r="AG8" s="176">
        <v>975</v>
      </c>
      <c r="AH8" s="178">
        <v>2</v>
      </c>
      <c r="AI8" s="178">
        <v>1</v>
      </c>
      <c r="AJ8" s="179">
        <f>SUM(H8,AG8)</f>
        <v>3966</v>
      </c>
      <c r="AK8" s="9"/>
      <c r="AL8" s="1"/>
    </row>
    <row r="9" spans="1:38" ht="15">
      <c r="A9" s="180">
        <v>2</v>
      </c>
      <c r="B9" s="181" t="s">
        <v>187</v>
      </c>
      <c r="C9" s="182" t="s">
        <v>185</v>
      </c>
      <c r="D9" s="182" t="s">
        <v>212</v>
      </c>
      <c r="E9" s="183">
        <v>1000</v>
      </c>
      <c r="F9" s="183">
        <v>1000</v>
      </c>
      <c r="G9" s="183">
        <v>978</v>
      </c>
      <c r="H9" s="184">
        <f t="shared" si="0"/>
        <v>2978</v>
      </c>
      <c r="I9" s="185"/>
      <c r="J9" s="185">
        <f t="shared" si="1"/>
      </c>
      <c r="K9" s="185">
        <f t="shared" si="2"/>
      </c>
      <c r="L9" s="185">
        <f t="shared" si="3"/>
      </c>
      <c r="M9" s="185">
        <f t="shared" si="4"/>
      </c>
      <c r="N9" s="185" t="str">
        <f t="shared" si="5"/>
        <v>0</v>
      </c>
      <c r="O9" s="185" t="str">
        <f t="shared" si="5"/>
        <v>0</v>
      </c>
      <c r="P9" s="185" t="str">
        <f t="shared" si="5"/>
        <v>0</v>
      </c>
      <c r="Q9" s="185" t="str">
        <f t="shared" si="5"/>
        <v>0</v>
      </c>
      <c r="R9" s="185"/>
      <c r="S9" s="185"/>
      <c r="T9" s="185"/>
      <c r="U9" s="185">
        <f t="shared" si="6"/>
        <v>100</v>
      </c>
      <c r="V9" s="185">
        <f t="shared" si="7"/>
        <v>100</v>
      </c>
      <c r="W9" s="185"/>
      <c r="X9" s="185">
        <f t="shared" si="8"/>
      </c>
      <c r="Y9" s="185">
        <f t="shared" si="9"/>
      </c>
      <c r="Z9" s="185">
        <f t="shared" si="10"/>
      </c>
      <c r="AA9" s="185">
        <f t="shared" si="11"/>
      </c>
      <c r="AB9" s="185" t="str">
        <f t="shared" si="12"/>
        <v>0</v>
      </c>
      <c r="AC9" s="185" t="str">
        <f t="shared" si="12"/>
        <v>0</v>
      </c>
      <c r="AD9" s="185" t="str">
        <f t="shared" si="12"/>
        <v>0</v>
      </c>
      <c r="AE9" s="185" t="str">
        <f t="shared" si="12"/>
        <v>0</v>
      </c>
      <c r="AF9" s="185"/>
      <c r="AG9" s="184">
        <v>982</v>
      </c>
      <c r="AH9" s="185">
        <v>3</v>
      </c>
      <c r="AI9" s="186">
        <v>1</v>
      </c>
      <c r="AJ9" s="187">
        <f>SUM(H9,AG9)</f>
        <v>3960</v>
      </c>
      <c r="AK9" s="9"/>
      <c r="AL9" s="1"/>
    </row>
    <row r="10" spans="1:38" ht="15">
      <c r="A10" s="180">
        <v>3</v>
      </c>
      <c r="B10" s="181" t="s">
        <v>160</v>
      </c>
      <c r="C10" s="182" t="s">
        <v>124</v>
      </c>
      <c r="D10" s="182">
        <v>1338</v>
      </c>
      <c r="E10" s="183">
        <v>1000</v>
      </c>
      <c r="F10" s="183">
        <v>979</v>
      </c>
      <c r="G10" s="183">
        <v>975</v>
      </c>
      <c r="H10" s="184">
        <f t="shared" si="0"/>
        <v>2954</v>
      </c>
      <c r="I10" s="185"/>
      <c r="J10" s="185">
        <f t="shared" si="1"/>
      </c>
      <c r="K10" s="185">
        <f t="shared" si="2"/>
      </c>
      <c r="L10" s="185">
        <f t="shared" si="3"/>
      </c>
      <c r="M10" s="185">
        <f t="shared" si="4"/>
      </c>
      <c r="N10" s="185" t="str">
        <f t="shared" si="5"/>
        <v>0</v>
      </c>
      <c r="O10" s="185" t="str">
        <f t="shared" si="5"/>
        <v>0</v>
      </c>
      <c r="P10" s="185" t="str">
        <f t="shared" si="5"/>
        <v>0</v>
      </c>
      <c r="Q10" s="185" t="str">
        <f t="shared" si="5"/>
        <v>0</v>
      </c>
      <c r="R10" s="185"/>
      <c r="S10" s="185"/>
      <c r="T10" s="185"/>
      <c r="U10" s="185">
        <f t="shared" si="6"/>
        <v>100</v>
      </c>
      <c r="V10" s="185">
        <f t="shared" si="7"/>
        <v>100</v>
      </c>
      <c r="W10" s="185"/>
      <c r="X10" s="185">
        <f t="shared" si="8"/>
      </c>
      <c r="Y10" s="185">
        <f t="shared" si="9"/>
      </c>
      <c r="Z10" s="185">
        <f t="shared" si="10"/>
      </c>
      <c r="AA10" s="185">
        <f t="shared" si="11"/>
      </c>
      <c r="AB10" s="185" t="str">
        <f t="shared" si="12"/>
        <v>0</v>
      </c>
      <c r="AC10" s="185" t="str">
        <f t="shared" si="12"/>
        <v>0</v>
      </c>
      <c r="AD10" s="185" t="str">
        <f t="shared" si="12"/>
        <v>0</v>
      </c>
      <c r="AE10" s="185" t="str">
        <f t="shared" si="12"/>
        <v>0</v>
      </c>
      <c r="AF10" s="185"/>
      <c r="AG10" s="184">
        <v>1000</v>
      </c>
      <c r="AH10" s="186">
        <v>4</v>
      </c>
      <c r="AI10" s="186">
        <v>1</v>
      </c>
      <c r="AJ10" s="187">
        <f>SUM(H10,AG10)</f>
        <v>3954</v>
      </c>
      <c r="AK10" s="9"/>
      <c r="AL10" s="1"/>
    </row>
    <row r="11" spans="1:38" ht="15">
      <c r="A11" s="180">
        <v>4</v>
      </c>
      <c r="B11" s="181" t="s">
        <v>161</v>
      </c>
      <c r="C11" s="182" t="s">
        <v>55</v>
      </c>
      <c r="D11" s="182">
        <v>2408</v>
      </c>
      <c r="E11" s="183">
        <v>1000</v>
      </c>
      <c r="F11" s="183">
        <v>1000</v>
      </c>
      <c r="G11" s="183">
        <v>971</v>
      </c>
      <c r="H11" s="184">
        <f t="shared" si="0"/>
        <v>2971</v>
      </c>
      <c r="I11" s="185"/>
      <c r="J11" s="185">
        <f t="shared" si="1"/>
      </c>
      <c r="K11" s="185">
        <f t="shared" si="2"/>
      </c>
      <c r="L11" s="185">
        <f t="shared" si="3"/>
      </c>
      <c r="M11" s="185">
        <f t="shared" si="4"/>
      </c>
      <c r="N11" s="185" t="str">
        <f t="shared" si="5"/>
        <v>0</v>
      </c>
      <c r="O11" s="185" t="str">
        <f t="shared" si="5"/>
        <v>0</v>
      </c>
      <c r="P11" s="185" t="str">
        <f t="shared" si="5"/>
        <v>0</v>
      </c>
      <c r="Q11" s="185" t="str">
        <f t="shared" si="5"/>
        <v>0</v>
      </c>
      <c r="R11" s="185"/>
      <c r="S11" s="185"/>
      <c r="T11" s="185"/>
      <c r="U11" s="185">
        <f t="shared" si="6"/>
        <v>100</v>
      </c>
      <c r="V11" s="185">
        <f t="shared" si="7"/>
        <v>100</v>
      </c>
      <c r="W11" s="185"/>
      <c r="X11" s="185">
        <f t="shared" si="8"/>
      </c>
      <c r="Y11" s="185">
        <f t="shared" si="9"/>
      </c>
      <c r="Z11" s="185">
        <f t="shared" si="10"/>
      </c>
      <c r="AA11" s="185">
        <f t="shared" si="11"/>
      </c>
      <c r="AB11" s="185" t="str">
        <f t="shared" si="12"/>
        <v>0</v>
      </c>
      <c r="AC11" s="185" t="str">
        <f t="shared" si="12"/>
        <v>0</v>
      </c>
      <c r="AD11" s="185" t="str">
        <f t="shared" si="12"/>
        <v>0</v>
      </c>
      <c r="AE11" s="185" t="str">
        <f t="shared" si="12"/>
        <v>0</v>
      </c>
      <c r="AF11" s="185"/>
      <c r="AG11" s="184">
        <v>978</v>
      </c>
      <c r="AH11" s="186">
        <v>1</v>
      </c>
      <c r="AI11" s="186">
        <v>2</v>
      </c>
      <c r="AJ11" s="187">
        <f>SUM(H11,AG11)</f>
        <v>3949</v>
      </c>
      <c r="AK11" s="9"/>
      <c r="AL11" s="1"/>
    </row>
    <row r="12" spans="1:38" ht="15">
      <c r="A12" s="180">
        <v>5</v>
      </c>
      <c r="B12" s="188" t="s">
        <v>178</v>
      </c>
      <c r="C12" s="182" t="s">
        <v>124</v>
      </c>
      <c r="D12" s="182">
        <v>1232</v>
      </c>
      <c r="E12" s="183">
        <v>976</v>
      </c>
      <c r="F12" s="183">
        <v>975</v>
      </c>
      <c r="G12" s="183">
        <v>1000</v>
      </c>
      <c r="H12" s="184">
        <f t="shared" si="0"/>
        <v>2951</v>
      </c>
      <c r="I12" s="185"/>
      <c r="J12" s="185">
        <f t="shared" si="1"/>
      </c>
      <c r="K12" s="185">
        <f t="shared" si="2"/>
      </c>
      <c r="L12" s="185">
        <f t="shared" si="3"/>
      </c>
      <c r="M12" s="185">
        <f t="shared" si="4"/>
      </c>
      <c r="N12" s="185" t="str">
        <f t="shared" si="5"/>
        <v>0</v>
      </c>
      <c r="O12" s="185" t="str">
        <f t="shared" si="5"/>
        <v>0</v>
      </c>
      <c r="P12" s="185" t="str">
        <f t="shared" si="5"/>
        <v>0</v>
      </c>
      <c r="Q12" s="185" t="str">
        <f t="shared" si="5"/>
        <v>0</v>
      </c>
      <c r="R12" s="185"/>
      <c r="S12" s="185"/>
      <c r="T12" s="185"/>
      <c r="U12" s="185">
        <f t="shared" si="6"/>
        <v>100</v>
      </c>
      <c r="V12" s="185">
        <f t="shared" si="7"/>
        <v>100</v>
      </c>
      <c r="W12" s="185"/>
      <c r="X12" s="185">
        <f t="shared" si="8"/>
      </c>
      <c r="Y12" s="185">
        <f t="shared" si="9"/>
      </c>
      <c r="Z12" s="185">
        <f t="shared" si="10"/>
      </c>
      <c r="AA12" s="185">
        <f t="shared" si="11"/>
      </c>
      <c r="AB12" s="185" t="str">
        <f t="shared" si="12"/>
        <v>0</v>
      </c>
      <c r="AC12" s="185" t="str">
        <f t="shared" si="12"/>
        <v>0</v>
      </c>
      <c r="AD12" s="185" t="str">
        <f t="shared" si="12"/>
        <v>0</v>
      </c>
      <c r="AE12" s="185" t="str">
        <f t="shared" si="12"/>
        <v>0</v>
      </c>
      <c r="AF12" s="185"/>
      <c r="AG12" s="184">
        <v>973</v>
      </c>
      <c r="AH12" s="186">
        <v>3</v>
      </c>
      <c r="AI12" s="186">
        <v>1</v>
      </c>
      <c r="AJ12" s="187">
        <f>SUM(H12,AG12)</f>
        <v>3924</v>
      </c>
      <c r="AK12" s="9"/>
      <c r="AL12" s="1"/>
    </row>
    <row r="13" spans="1:38" ht="15">
      <c r="A13" s="180">
        <v>6</v>
      </c>
      <c r="B13" s="189" t="s">
        <v>151</v>
      </c>
      <c r="C13" s="190" t="s">
        <v>124</v>
      </c>
      <c r="D13" s="190">
        <v>1094</v>
      </c>
      <c r="E13" s="183">
        <v>1000</v>
      </c>
      <c r="F13" s="183">
        <v>1000</v>
      </c>
      <c r="G13" s="183">
        <v>936</v>
      </c>
      <c r="H13" s="184">
        <f t="shared" si="0"/>
        <v>2936</v>
      </c>
      <c r="I13" s="185"/>
      <c r="J13" s="185">
        <f t="shared" si="1"/>
      </c>
      <c r="K13" s="185">
        <f t="shared" si="2"/>
      </c>
      <c r="L13" s="185">
        <f t="shared" si="3"/>
      </c>
      <c r="M13" s="185">
        <f t="shared" si="4"/>
      </c>
      <c r="N13" s="185" t="str">
        <f aca="true" t="shared" si="13" ref="N13:N25">IF(J13="","0",$H13/MAX(J$8:J$25)*1000)</f>
        <v>0</v>
      </c>
      <c r="O13" s="185" t="str">
        <f aca="true" t="shared" si="14" ref="O13:O25">IF(K13="","0",$H13/MAX(K$8:K$25)*1000)</f>
        <v>0</v>
      </c>
      <c r="P13" s="185" t="str">
        <f aca="true" t="shared" si="15" ref="P13:P25">IF(L13="","0",$H13/MAX(L$8:L$25)*1000)</f>
        <v>0</v>
      </c>
      <c r="Q13" s="185" t="str">
        <f aca="true" t="shared" si="16" ref="Q13:Q25">IF(M13="","0",$H13/MAX(M$8:M$25)*1000)</f>
        <v>0</v>
      </c>
      <c r="R13" s="185"/>
      <c r="S13" s="185"/>
      <c r="T13" s="185"/>
      <c r="U13" s="185">
        <f t="shared" si="6"/>
        <v>100</v>
      </c>
      <c r="V13" s="185">
        <f t="shared" si="7"/>
        <v>100</v>
      </c>
      <c r="W13" s="185"/>
      <c r="X13" s="185">
        <f t="shared" si="8"/>
      </c>
      <c r="Y13" s="185">
        <f t="shared" si="9"/>
      </c>
      <c r="Z13" s="185">
        <f t="shared" si="10"/>
      </c>
      <c r="AA13" s="185">
        <f t="shared" si="11"/>
      </c>
      <c r="AB13" s="185" t="str">
        <f aca="true" t="shared" si="17" ref="AB13:AB25">IF(X13="","0",$V13/MAX(X$8:X$25)*1000)</f>
        <v>0</v>
      </c>
      <c r="AC13" s="185" t="str">
        <f aca="true" t="shared" si="18" ref="AC13:AC25">IF(Y13="","0",$V13/MAX(Y$8:Y$25)*1000)</f>
        <v>0</v>
      </c>
      <c r="AD13" s="185" t="str">
        <f aca="true" t="shared" si="19" ref="AD13:AD25">IF(Z13="","0",$V13/MAX(Z$8:Z$25)*1000)</f>
        <v>0</v>
      </c>
      <c r="AE13" s="185" t="str">
        <f aca="true" t="shared" si="20" ref="AE13:AE25">IF(AA13="","0",$V13/MAX(AA$8:AA$25)*1000)</f>
        <v>0</v>
      </c>
      <c r="AF13" s="185"/>
      <c r="AG13" s="191" t="s">
        <v>216</v>
      </c>
      <c r="AH13" s="186">
        <v>2</v>
      </c>
      <c r="AI13" s="186">
        <v>1</v>
      </c>
      <c r="AJ13" s="187">
        <f>H13</f>
        <v>2936</v>
      </c>
      <c r="AK13" s="9"/>
      <c r="AL13" s="1"/>
    </row>
    <row r="14" spans="1:38" ht="15">
      <c r="A14" s="180">
        <v>7</v>
      </c>
      <c r="B14" s="189" t="s">
        <v>152</v>
      </c>
      <c r="C14" s="190" t="s">
        <v>124</v>
      </c>
      <c r="D14" s="190">
        <v>1240</v>
      </c>
      <c r="E14" s="183">
        <v>896</v>
      </c>
      <c r="F14" s="183">
        <v>993</v>
      </c>
      <c r="G14" s="183">
        <v>967</v>
      </c>
      <c r="H14" s="184">
        <f t="shared" si="0"/>
        <v>2856</v>
      </c>
      <c r="I14" s="185"/>
      <c r="J14" s="185">
        <f aca="true" t="shared" si="21" ref="J14:J25">IF(AG14=1,H14,"")</f>
      </c>
      <c r="K14" s="185">
        <f aca="true" t="shared" si="22" ref="K14:K25">IF(AG14=2,H14,"")</f>
      </c>
      <c r="L14" s="185">
        <f aca="true" t="shared" si="23" ref="L14:L25">IF(AG14=3,H14,"")</f>
      </c>
      <c r="M14" s="185">
        <f aca="true" t="shared" si="24" ref="M14:M25">IF(AG14=4,H14,"")</f>
      </c>
      <c r="N14" s="185" t="str">
        <f t="shared" si="13"/>
        <v>0</v>
      </c>
      <c r="O14" s="185" t="str">
        <f t="shared" si="14"/>
        <v>0</v>
      </c>
      <c r="P14" s="185" t="str">
        <f t="shared" si="15"/>
        <v>0</v>
      </c>
      <c r="Q14" s="185" t="str">
        <f t="shared" si="16"/>
        <v>0</v>
      </c>
      <c r="R14" s="185"/>
      <c r="S14" s="185"/>
      <c r="T14" s="185"/>
      <c r="U14" s="185">
        <f aca="true" t="shared" si="25" ref="U14:U25">IF(T14&lt;500,IF(T14&lt;100,IF(T14&lt;=50,100,50),25),0)</f>
        <v>100</v>
      </c>
      <c r="V14" s="185">
        <f aca="true" t="shared" si="26" ref="V14:V25">U14+S14</f>
        <v>100</v>
      </c>
      <c r="W14" s="185"/>
      <c r="X14" s="185">
        <f aca="true" t="shared" si="27" ref="X14:X25">IF($AG14=1,V14,"")</f>
      </c>
      <c r="Y14" s="185">
        <f aca="true" t="shared" si="28" ref="Y14:Y25">IF($AG14=2,V14,"")</f>
      </c>
      <c r="Z14" s="185">
        <f aca="true" t="shared" si="29" ref="Z14:Z25">IF($AG14=3,V14,"")</f>
      </c>
      <c r="AA14" s="185">
        <f aca="true" t="shared" si="30" ref="AA14:AA25">IF($AG14=4,V14,"")</f>
      </c>
      <c r="AB14" s="185" t="str">
        <f t="shared" si="17"/>
        <v>0</v>
      </c>
      <c r="AC14" s="185" t="str">
        <f t="shared" si="18"/>
        <v>0</v>
      </c>
      <c r="AD14" s="185" t="str">
        <f t="shared" si="19"/>
        <v>0</v>
      </c>
      <c r="AE14" s="185" t="str">
        <f t="shared" si="20"/>
        <v>0</v>
      </c>
      <c r="AF14" s="185"/>
      <c r="AG14" s="191" t="s">
        <v>216</v>
      </c>
      <c r="AH14" s="186">
        <v>4</v>
      </c>
      <c r="AI14" s="186">
        <v>2</v>
      </c>
      <c r="AJ14" s="187">
        <f aca="true" t="shared" si="31" ref="AJ14:AJ25">H14</f>
        <v>2856</v>
      </c>
      <c r="AK14" s="9"/>
      <c r="AL14" s="1"/>
    </row>
    <row r="15" spans="1:38" ht="15">
      <c r="A15" s="180">
        <v>8</v>
      </c>
      <c r="B15" s="181" t="s">
        <v>179</v>
      </c>
      <c r="C15" s="182" t="s">
        <v>47</v>
      </c>
      <c r="D15" s="182">
        <v>1122</v>
      </c>
      <c r="E15" s="183">
        <v>895</v>
      </c>
      <c r="F15" s="183">
        <v>964</v>
      </c>
      <c r="G15" s="183">
        <v>951</v>
      </c>
      <c r="H15" s="184">
        <f t="shared" si="0"/>
        <v>2810</v>
      </c>
      <c r="I15" s="185"/>
      <c r="J15" s="185">
        <f t="shared" si="21"/>
      </c>
      <c r="K15" s="185">
        <f t="shared" si="22"/>
      </c>
      <c r="L15" s="185">
        <f t="shared" si="23"/>
      </c>
      <c r="M15" s="185">
        <f t="shared" si="24"/>
      </c>
      <c r="N15" s="185" t="str">
        <f t="shared" si="13"/>
        <v>0</v>
      </c>
      <c r="O15" s="185" t="str">
        <f t="shared" si="14"/>
        <v>0</v>
      </c>
      <c r="P15" s="185" t="str">
        <f t="shared" si="15"/>
        <v>0</v>
      </c>
      <c r="Q15" s="185" t="str">
        <f t="shared" si="16"/>
        <v>0</v>
      </c>
      <c r="R15" s="185"/>
      <c r="S15" s="185"/>
      <c r="T15" s="185"/>
      <c r="U15" s="185">
        <f t="shared" si="25"/>
        <v>100</v>
      </c>
      <c r="V15" s="185">
        <f t="shared" si="26"/>
        <v>100</v>
      </c>
      <c r="W15" s="185"/>
      <c r="X15" s="185">
        <f t="shared" si="27"/>
      </c>
      <c r="Y15" s="185">
        <f t="shared" si="28"/>
      </c>
      <c r="Z15" s="185">
        <f t="shared" si="29"/>
      </c>
      <c r="AA15" s="185">
        <f t="shared" si="30"/>
      </c>
      <c r="AB15" s="185" t="str">
        <f t="shared" si="17"/>
        <v>0</v>
      </c>
      <c r="AC15" s="185" t="str">
        <f t="shared" si="18"/>
        <v>0</v>
      </c>
      <c r="AD15" s="185" t="str">
        <f t="shared" si="19"/>
        <v>0</v>
      </c>
      <c r="AE15" s="185" t="str">
        <f t="shared" si="20"/>
        <v>0</v>
      </c>
      <c r="AF15" s="185"/>
      <c r="AG15" s="191" t="s">
        <v>216</v>
      </c>
      <c r="AH15" s="186">
        <v>2</v>
      </c>
      <c r="AI15" s="186">
        <v>1</v>
      </c>
      <c r="AJ15" s="187">
        <f t="shared" si="31"/>
        <v>2810</v>
      </c>
      <c r="AK15" s="9"/>
      <c r="AL15" s="1"/>
    </row>
    <row r="16" spans="1:38" ht="15">
      <c r="A16" s="180">
        <v>9</v>
      </c>
      <c r="B16" s="181" t="s">
        <v>206</v>
      </c>
      <c r="C16" s="182" t="s">
        <v>124</v>
      </c>
      <c r="D16" s="182">
        <v>1049</v>
      </c>
      <c r="E16" s="183">
        <v>789</v>
      </c>
      <c r="F16" s="183">
        <v>923</v>
      </c>
      <c r="G16" s="183">
        <v>1000</v>
      </c>
      <c r="H16" s="184">
        <f t="shared" si="0"/>
        <v>2712</v>
      </c>
      <c r="I16" s="185"/>
      <c r="J16" s="185">
        <f t="shared" si="21"/>
      </c>
      <c r="K16" s="185">
        <f t="shared" si="22"/>
      </c>
      <c r="L16" s="185">
        <f t="shared" si="23"/>
      </c>
      <c r="M16" s="185">
        <f t="shared" si="24"/>
      </c>
      <c r="N16" s="185" t="str">
        <f t="shared" si="13"/>
        <v>0</v>
      </c>
      <c r="O16" s="185" t="str">
        <f t="shared" si="14"/>
        <v>0</v>
      </c>
      <c r="P16" s="185" t="str">
        <f t="shared" si="15"/>
        <v>0</v>
      </c>
      <c r="Q16" s="185" t="str">
        <f t="shared" si="16"/>
        <v>0</v>
      </c>
      <c r="R16" s="185"/>
      <c r="S16" s="185"/>
      <c r="T16" s="185"/>
      <c r="U16" s="185">
        <f t="shared" si="25"/>
        <v>100</v>
      </c>
      <c r="V16" s="185">
        <f t="shared" si="26"/>
        <v>100</v>
      </c>
      <c r="W16" s="185"/>
      <c r="X16" s="185">
        <f t="shared" si="27"/>
      </c>
      <c r="Y16" s="185">
        <f t="shared" si="28"/>
      </c>
      <c r="Z16" s="185">
        <f t="shared" si="29"/>
      </c>
      <c r="AA16" s="185">
        <f t="shared" si="30"/>
      </c>
      <c r="AB16" s="185" t="str">
        <f t="shared" si="17"/>
        <v>0</v>
      </c>
      <c r="AC16" s="185" t="str">
        <f t="shared" si="18"/>
        <v>0</v>
      </c>
      <c r="AD16" s="185" t="str">
        <f t="shared" si="19"/>
        <v>0</v>
      </c>
      <c r="AE16" s="185" t="str">
        <f t="shared" si="20"/>
        <v>0</v>
      </c>
      <c r="AF16" s="185"/>
      <c r="AG16" s="191" t="s">
        <v>216</v>
      </c>
      <c r="AH16" s="186">
        <v>2</v>
      </c>
      <c r="AI16" s="186">
        <v>1</v>
      </c>
      <c r="AJ16" s="187">
        <f t="shared" si="31"/>
        <v>2712</v>
      </c>
      <c r="AK16" s="9"/>
      <c r="AL16" s="1"/>
    </row>
    <row r="17" spans="1:38" ht="15">
      <c r="A17" s="180">
        <v>10</v>
      </c>
      <c r="B17" s="189" t="s">
        <v>207</v>
      </c>
      <c r="C17" s="190" t="s">
        <v>124</v>
      </c>
      <c r="D17" s="190">
        <v>1182</v>
      </c>
      <c r="E17" s="183">
        <v>729</v>
      </c>
      <c r="F17" s="183">
        <v>899</v>
      </c>
      <c r="G17" s="183">
        <v>908</v>
      </c>
      <c r="H17" s="184">
        <f t="shared" si="0"/>
        <v>2536</v>
      </c>
      <c r="I17" s="185"/>
      <c r="J17" s="185">
        <f t="shared" si="21"/>
      </c>
      <c r="K17" s="185">
        <f t="shared" si="22"/>
      </c>
      <c r="L17" s="185">
        <f t="shared" si="23"/>
      </c>
      <c r="M17" s="185">
        <f t="shared" si="24"/>
      </c>
      <c r="N17" s="185" t="str">
        <f t="shared" si="13"/>
        <v>0</v>
      </c>
      <c r="O17" s="185" t="str">
        <f t="shared" si="14"/>
        <v>0</v>
      </c>
      <c r="P17" s="185" t="str">
        <f t="shared" si="15"/>
        <v>0</v>
      </c>
      <c r="Q17" s="185" t="str">
        <f t="shared" si="16"/>
        <v>0</v>
      </c>
      <c r="R17" s="185"/>
      <c r="S17" s="185"/>
      <c r="T17" s="185"/>
      <c r="U17" s="185">
        <f t="shared" si="25"/>
        <v>100</v>
      </c>
      <c r="V17" s="185">
        <f t="shared" si="26"/>
        <v>100</v>
      </c>
      <c r="W17" s="185"/>
      <c r="X17" s="185">
        <f t="shared" si="27"/>
      </c>
      <c r="Y17" s="185">
        <f t="shared" si="28"/>
      </c>
      <c r="Z17" s="185">
        <f t="shared" si="29"/>
      </c>
      <c r="AA17" s="185">
        <f t="shared" si="30"/>
      </c>
      <c r="AB17" s="185" t="str">
        <f t="shared" si="17"/>
        <v>0</v>
      </c>
      <c r="AC17" s="185" t="str">
        <f t="shared" si="18"/>
        <v>0</v>
      </c>
      <c r="AD17" s="185" t="str">
        <f t="shared" si="19"/>
        <v>0</v>
      </c>
      <c r="AE17" s="185" t="str">
        <f t="shared" si="20"/>
        <v>0</v>
      </c>
      <c r="AF17" s="185"/>
      <c r="AG17" s="191" t="s">
        <v>216</v>
      </c>
      <c r="AH17" s="186">
        <v>3</v>
      </c>
      <c r="AI17" s="186">
        <v>2</v>
      </c>
      <c r="AJ17" s="187">
        <f t="shared" si="31"/>
        <v>2536</v>
      </c>
      <c r="AK17" s="9"/>
      <c r="AL17" s="1"/>
    </row>
    <row r="18" spans="1:38" ht="15">
      <c r="A18" s="180">
        <v>11</v>
      </c>
      <c r="B18" s="189" t="s">
        <v>154</v>
      </c>
      <c r="C18" s="190" t="s">
        <v>124</v>
      </c>
      <c r="D18" s="190">
        <v>1043</v>
      </c>
      <c r="E18" s="183">
        <v>800</v>
      </c>
      <c r="F18" s="183">
        <v>958</v>
      </c>
      <c r="G18" s="183">
        <v>774</v>
      </c>
      <c r="H18" s="184">
        <f t="shared" si="0"/>
        <v>2532</v>
      </c>
      <c r="I18" s="185"/>
      <c r="J18" s="185">
        <f t="shared" si="21"/>
      </c>
      <c r="K18" s="185">
        <f t="shared" si="22"/>
      </c>
      <c r="L18" s="185">
        <f t="shared" si="23"/>
      </c>
      <c r="M18" s="185">
        <f t="shared" si="24"/>
      </c>
      <c r="N18" s="185" t="str">
        <f t="shared" si="13"/>
        <v>0</v>
      </c>
      <c r="O18" s="185" t="str">
        <f t="shared" si="14"/>
        <v>0</v>
      </c>
      <c r="P18" s="185" t="str">
        <f t="shared" si="15"/>
        <v>0</v>
      </c>
      <c r="Q18" s="185" t="str">
        <f t="shared" si="16"/>
        <v>0</v>
      </c>
      <c r="R18" s="185"/>
      <c r="S18" s="185"/>
      <c r="T18" s="185"/>
      <c r="U18" s="185">
        <f t="shared" si="25"/>
        <v>100</v>
      </c>
      <c r="V18" s="185">
        <f t="shared" si="26"/>
        <v>100</v>
      </c>
      <c r="W18" s="185"/>
      <c r="X18" s="185">
        <f t="shared" si="27"/>
      </c>
      <c r="Y18" s="185">
        <f t="shared" si="28"/>
      </c>
      <c r="Z18" s="185">
        <f t="shared" si="29"/>
      </c>
      <c r="AA18" s="185">
        <f t="shared" si="30"/>
      </c>
      <c r="AB18" s="185" t="str">
        <f t="shared" si="17"/>
        <v>0</v>
      </c>
      <c r="AC18" s="185" t="str">
        <f t="shared" si="18"/>
        <v>0</v>
      </c>
      <c r="AD18" s="185" t="str">
        <f t="shared" si="19"/>
        <v>0</v>
      </c>
      <c r="AE18" s="185" t="str">
        <f t="shared" si="20"/>
        <v>0</v>
      </c>
      <c r="AF18" s="185"/>
      <c r="AG18" s="191" t="s">
        <v>216</v>
      </c>
      <c r="AH18" s="186">
        <v>3</v>
      </c>
      <c r="AI18" s="186">
        <v>2</v>
      </c>
      <c r="AJ18" s="187">
        <f t="shared" si="31"/>
        <v>2532</v>
      </c>
      <c r="AK18" s="9"/>
      <c r="AL18" s="1"/>
    </row>
    <row r="19" spans="1:38" ht="15">
      <c r="A19" s="180">
        <v>12</v>
      </c>
      <c r="B19" s="181" t="s">
        <v>162</v>
      </c>
      <c r="C19" s="182" t="s">
        <v>55</v>
      </c>
      <c r="D19" s="182">
        <v>3754</v>
      </c>
      <c r="E19" s="183">
        <v>621</v>
      </c>
      <c r="F19" s="183">
        <v>938</v>
      </c>
      <c r="G19" s="183">
        <v>955</v>
      </c>
      <c r="H19" s="184">
        <f t="shared" si="0"/>
        <v>2514</v>
      </c>
      <c r="I19" s="185"/>
      <c r="J19" s="185">
        <f t="shared" si="21"/>
      </c>
      <c r="K19" s="185">
        <f t="shared" si="22"/>
      </c>
      <c r="L19" s="185">
        <f t="shared" si="23"/>
      </c>
      <c r="M19" s="185">
        <f t="shared" si="24"/>
      </c>
      <c r="N19" s="185" t="str">
        <f t="shared" si="13"/>
        <v>0</v>
      </c>
      <c r="O19" s="185" t="str">
        <f t="shared" si="14"/>
        <v>0</v>
      </c>
      <c r="P19" s="185" t="str">
        <f t="shared" si="15"/>
        <v>0</v>
      </c>
      <c r="Q19" s="185" t="str">
        <f t="shared" si="16"/>
        <v>0</v>
      </c>
      <c r="R19" s="185"/>
      <c r="S19" s="185"/>
      <c r="T19" s="185"/>
      <c r="U19" s="185">
        <f t="shared" si="25"/>
        <v>100</v>
      </c>
      <c r="V19" s="185">
        <f t="shared" si="26"/>
        <v>100</v>
      </c>
      <c r="W19" s="185"/>
      <c r="X19" s="185">
        <f t="shared" si="27"/>
      </c>
      <c r="Y19" s="185">
        <f t="shared" si="28"/>
      </c>
      <c r="Z19" s="185">
        <f t="shared" si="29"/>
      </c>
      <c r="AA19" s="185">
        <f t="shared" si="30"/>
      </c>
      <c r="AB19" s="185" t="str">
        <f t="shared" si="17"/>
        <v>0</v>
      </c>
      <c r="AC19" s="185" t="str">
        <f t="shared" si="18"/>
        <v>0</v>
      </c>
      <c r="AD19" s="185" t="str">
        <f t="shared" si="19"/>
        <v>0</v>
      </c>
      <c r="AE19" s="185" t="str">
        <f t="shared" si="20"/>
        <v>0</v>
      </c>
      <c r="AF19" s="185"/>
      <c r="AG19" s="191" t="s">
        <v>216</v>
      </c>
      <c r="AH19" s="186">
        <v>3</v>
      </c>
      <c r="AI19" s="186">
        <v>2</v>
      </c>
      <c r="AJ19" s="187">
        <f t="shared" si="31"/>
        <v>2514</v>
      </c>
      <c r="AK19" s="9"/>
      <c r="AL19" s="1"/>
    </row>
    <row r="20" spans="1:38" ht="15">
      <c r="A20" s="180">
        <v>13</v>
      </c>
      <c r="B20" s="189" t="s">
        <v>153</v>
      </c>
      <c r="C20" s="190" t="s">
        <v>124</v>
      </c>
      <c r="D20" s="190">
        <v>1152</v>
      </c>
      <c r="E20" s="183">
        <v>965</v>
      </c>
      <c r="F20" s="183">
        <v>738</v>
      </c>
      <c r="G20" s="183">
        <v>665</v>
      </c>
      <c r="H20" s="184">
        <f t="shared" si="0"/>
        <v>2368</v>
      </c>
      <c r="I20" s="185"/>
      <c r="J20" s="185">
        <f t="shared" si="21"/>
      </c>
      <c r="K20" s="185">
        <f t="shared" si="22"/>
      </c>
      <c r="L20" s="185">
        <f t="shared" si="23"/>
      </c>
      <c r="M20" s="185">
        <f t="shared" si="24"/>
      </c>
      <c r="N20" s="185" t="str">
        <f t="shared" si="13"/>
        <v>0</v>
      </c>
      <c r="O20" s="185" t="str">
        <f t="shared" si="14"/>
        <v>0</v>
      </c>
      <c r="P20" s="185" t="str">
        <f t="shared" si="15"/>
        <v>0</v>
      </c>
      <c r="Q20" s="185" t="str">
        <f t="shared" si="16"/>
        <v>0</v>
      </c>
      <c r="R20" s="185"/>
      <c r="S20" s="185"/>
      <c r="T20" s="185"/>
      <c r="U20" s="185">
        <f t="shared" si="25"/>
        <v>100</v>
      </c>
      <c r="V20" s="185">
        <f t="shared" si="26"/>
        <v>100</v>
      </c>
      <c r="W20" s="185"/>
      <c r="X20" s="185">
        <f t="shared" si="27"/>
      </c>
      <c r="Y20" s="185">
        <f t="shared" si="28"/>
      </c>
      <c r="Z20" s="185">
        <f t="shared" si="29"/>
      </c>
      <c r="AA20" s="185">
        <f t="shared" si="30"/>
      </c>
      <c r="AB20" s="185" t="str">
        <f t="shared" si="17"/>
        <v>0</v>
      </c>
      <c r="AC20" s="185" t="str">
        <f t="shared" si="18"/>
        <v>0</v>
      </c>
      <c r="AD20" s="185" t="str">
        <f t="shared" si="19"/>
        <v>0</v>
      </c>
      <c r="AE20" s="185" t="str">
        <f t="shared" si="20"/>
        <v>0</v>
      </c>
      <c r="AF20" s="185"/>
      <c r="AG20" s="191" t="s">
        <v>216</v>
      </c>
      <c r="AH20" s="186">
        <v>1</v>
      </c>
      <c r="AI20" s="186">
        <v>2</v>
      </c>
      <c r="AJ20" s="187">
        <f t="shared" si="31"/>
        <v>2368</v>
      </c>
      <c r="AK20" s="9"/>
      <c r="AL20" s="1"/>
    </row>
    <row r="21" spans="1:38" ht="15">
      <c r="A21" s="180">
        <v>14</v>
      </c>
      <c r="B21" s="189" t="s">
        <v>155</v>
      </c>
      <c r="C21" s="190" t="s">
        <v>124</v>
      </c>
      <c r="D21" s="190">
        <v>1044</v>
      </c>
      <c r="E21" s="183">
        <v>743</v>
      </c>
      <c r="F21" s="183">
        <v>801</v>
      </c>
      <c r="G21" s="183">
        <v>773</v>
      </c>
      <c r="H21" s="184">
        <f t="shared" si="0"/>
        <v>2317</v>
      </c>
      <c r="I21" s="185"/>
      <c r="J21" s="185">
        <f t="shared" si="21"/>
      </c>
      <c r="K21" s="185">
        <f t="shared" si="22"/>
      </c>
      <c r="L21" s="185">
        <f t="shared" si="23"/>
      </c>
      <c r="M21" s="185">
        <f t="shared" si="24"/>
      </c>
      <c r="N21" s="185" t="str">
        <f t="shared" si="13"/>
        <v>0</v>
      </c>
      <c r="O21" s="185" t="str">
        <f t="shared" si="14"/>
        <v>0</v>
      </c>
      <c r="P21" s="185" t="str">
        <f t="shared" si="15"/>
        <v>0</v>
      </c>
      <c r="Q21" s="185" t="str">
        <f t="shared" si="16"/>
        <v>0</v>
      </c>
      <c r="R21" s="185"/>
      <c r="S21" s="185"/>
      <c r="T21" s="185"/>
      <c r="U21" s="185">
        <f t="shared" si="25"/>
        <v>100</v>
      </c>
      <c r="V21" s="185">
        <f t="shared" si="26"/>
        <v>100</v>
      </c>
      <c r="W21" s="185"/>
      <c r="X21" s="185">
        <f t="shared" si="27"/>
      </c>
      <c r="Y21" s="185">
        <f t="shared" si="28"/>
      </c>
      <c r="Z21" s="185">
        <f t="shared" si="29"/>
      </c>
      <c r="AA21" s="185">
        <f t="shared" si="30"/>
      </c>
      <c r="AB21" s="185" t="str">
        <f t="shared" si="17"/>
        <v>0</v>
      </c>
      <c r="AC21" s="185" t="str">
        <f t="shared" si="18"/>
        <v>0</v>
      </c>
      <c r="AD21" s="185" t="str">
        <f t="shared" si="19"/>
        <v>0</v>
      </c>
      <c r="AE21" s="185" t="str">
        <f t="shared" si="20"/>
        <v>0</v>
      </c>
      <c r="AF21" s="185"/>
      <c r="AG21" s="191" t="s">
        <v>216</v>
      </c>
      <c r="AH21" s="186">
        <v>4</v>
      </c>
      <c r="AI21" s="186">
        <v>2</v>
      </c>
      <c r="AJ21" s="187">
        <f t="shared" si="31"/>
        <v>2317</v>
      </c>
      <c r="AK21" s="9"/>
      <c r="AL21" s="1"/>
    </row>
    <row r="22" spans="1:38" ht="15">
      <c r="A22" s="180">
        <v>15</v>
      </c>
      <c r="B22" s="181" t="s">
        <v>181</v>
      </c>
      <c r="C22" s="182" t="s">
        <v>182</v>
      </c>
      <c r="D22" s="182">
        <v>69</v>
      </c>
      <c r="E22" s="183">
        <v>446</v>
      </c>
      <c r="F22" s="183">
        <v>527</v>
      </c>
      <c r="G22" s="183">
        <v>544</v>
      </c>
      <c r="H22" s="184">
        <f t="shared" si="0"/>
        <v>1517</v>
      </c>
      <c r="I22" s="185"/>
      <c r="J22" s="185">
        <f t="shared" si="21"/>
      </c>
      <c r="K22" s="185">
        <f t="shared" si="22"/>
      </c>
      <c r="L22" s="185">
        <f t="shared" si="23"/>
      </c>
      <c r="M22" s="185">
        <f t="shared" si="24"/>
      </c>
      <c r="N22" s="185" t="str">
        <f t="shared" si="13"/>
        <v>0</v>
      </c>
      <c r="O22" s="185" t="str">
        <f t="shared" si="14"/>
        <v>0</v>
      </c>
      <c r="P22" s="185" t="str">
        <f t="shared" si="15"/>
        <v>0</v>
      </c>
      <c r="Q22" s="185" t="str">
        <f t="shared" si="16"/>
        <v>0</v>
      </c>
      <c r="R22" s="185"/>
      <c r="S22" s="185"/>
      <c r="T22" s="185"/>
      <c r="U22" s="185">
        <f t="shared" si="25"/>
        <v>100</v>
      </c>
      <c r="V22" s="185">
        <f t="shared" si="26"/>
        <v>100</v>
      </c>
      <c r="W22" s="185"/>
      <c r="X22" s="185">
        <f t="shared" si="27"/>
      </c>
      <c r="Y22" s="185">
        <f t="shared" si="28"/>
      </c>
      <c r="Z22" s="185">
        <f t="shared" si="29"/>
      </c>
      <c r="AA22" s="185">
        <f t="shared" si="30"/>
      </c>
      <c r="AB22" s="185" t="str">
        <f t="shared" si="17"/>
        <v>0</v>
      </c>
      <c r="AC22" s="185" t="str">
        <f t="shared" si="18"/>
        <v>0</v>
      </c>
      <c r="AD22" s="185" t="str">
        <f t="shared" si="19"/>
        <v>0</v>
      </c>
      <c r="AE22" s="185" t="str">
        <f t="shared" si="20"/>
        <v>0</v>
      </c>
      <c r="AF22" s="185"/>
      <c r="AG22" s="191" t="s">
        <v>216</v>
      </c>
      <c r="AH22" s="185">
        <v>2</v>
      </c>
      <c r="AI22" s="186">
        <v>3</v>
      </c>
      <c r="AJ22" s="187">
        <f t="shared" si="31"/>
        <v>1517</v>
      </c>
      <c r="AK22" s="9"/>
      <c r="AL22" s="1"/>
    </row>
    <row r="23" spans="1:38" ht="15">
      <c r="A23" s="180">
        <v>16</v>
      </c>
      <c r="B23" s="192" t="s">
        <v>197</v>
      </c>
      <c r="C23" s="190" t="s">
        <v>124</v>
      </c>
      <c r="D23" s="190">
        <v>1078</v>
      </c>
      <c r="E23" s="183">
        <v>86</v>
      </c>
      <c r="F23" s="183">
        <v>128</v>
      </c>
      <c r="G23" s="183">
        <v>140</v>
      </c>
      <c r="H23" s="184">
        <f t="shared" si="0"/>
        <v>354</v>
      </c>
      <c r="I23" s="185"/>
      <c r="J23" s="185">
        <f t="shared" si="21"/>
      </c>
      <c r="K23" s="185">
        <f t="shared" si="22"/>
      </c>
      <c r="L23" s="185">
        <f t="shared" si="23"/>
      </c>
      <c r="M23" s="185">
        <f t="shared" si="24"/>
      </c>
      <c r="N23" s="185" t="str">
        <f t="shared" si="13"/>
        <v>0</v>
      </c>
      <c r="O23" s="185" t="str">
        <f t="shared" si="14"/>
        <v>0</v>
      </c>
      <c r="P23" s="185" t="str">
        <f t="shared" si="15"/>
        <v>0</v>
      </c>
      <c r="Q23" s="185" t="str">
        <f t="shared" si="16"/>
        <v>0</v>
      </c>
      <c r="R23" s="185"/>
      <c r="S23" s="185"/>
      <c r="T23" s="185"/>
      <c r="U23" s="185">
        <f t="shared" si="25"/>
        <v>100</v>
      </c>
      <c r="V23" s="185">
        <f t="shared" si="26"/>
        <v>100</v>
      </c>
      <c r="W23" s="185"/>
      <c r="X23" s="185">
        <f t="shared" si="27"/>
      </c>
      <c r="Y23" s="185">
        <f t="shared" si="28"/>
      </c>
      <c r="Z23" s="185">
        <f t="shared" si="29"/>
      </c>
      <c r="AA23" s="185">
        <f t="shared" si="30"/>
      </c>
      <c r="AB23" s="185" t="str">
        <f t="shared" si="17"/>
        <v>0</v>
      </c>
      <c r="AC23" s="185" t="str">
        <f t="shared" si="18"/>
        <v>0</v>
      </c>
      <c r="AD23" s="185" t="str">
        <f t="shared" si="19"/>
        <v>0</v>
      </c>
      <c r="AE23" s="185" t="str">
        <f t="shared" si="20"/>
        <v>0</v>
      </c>
      <c r="AF23" s="185"/>
      <c r="AG23" s="191" t="s">
        <v>216</v>
      </c>
      <c r="AH23" s="186">
        <v>1</v>
      </c>
      <c r="AI23" s="186">
        <v>3</v>
      </c>
      <c r="AJ23" s="187">
        <f t="shared" si="31"/>
        <v>354</v>
      </c>
      <c r="AK23" s="9"/>
      <c r="AL23" s="1"/>
    </row>
    <row r="24" spans="1:38" ht="15">
      <c r="A24" s="180">
        <v>17</v>
      </c>
      <c r="B24" s="181" t="s">
        <v>163</v>
      </c>
      <c r="C24" s="182" t="s">
        <v>55</v>
      </c>
      <c r="D24" s="182">
        <v>6693</v>
      </c>
      <c r="E24" s="183">
        <v>0</v>
      </c>
      <c r="F24" s="183">
        <v>0</v>
      </c>
      <c r="G24" s="183">
        <v>0</v>
      </c>
      <c r="H24" s="184">
        <f t="shared" si="0"/>
        <v>0</v>
      </c>
      <c r="I24" s="185"/>
      <c r="J24" s="185">
        <f t="shared" si="21"/>
      </c>
      <c r="K24" s="185">
        <f t="shared" si="22"/>
      </c>
      <c r="L24" s="185">
        <f t="shared" si="23"/>
      </c>
      <c r="M24" s="185">
        <f t="shared" si="24"/>
      </c>
      <c r="N24" s="185" t="str">
        <f t="shared" si="13"/>
        <v>0</v>
      </c>
      <c r="O24" s="185" t="str">
        <f t="shared" si="14"/>
        <v>0</v>
      </c>
      <c r="P24" s="185" t="str">
        <f t="shared" si="15"/>
        <v>0</v>
      </c>
      <c r="Q24" s="185" t="str">
        <f t="shared" si="16"/>
        <v>0</v>
      </c>
      <c r="R24" s="185"/>
      <c r="S24" s="185"/>
      <c r="T24" s="185"/>
      <c r="U24" s="185">
        <f t="shared" si="25"/>
        <v>100</v>
      </c>
      <c r="V24" s="185">
        <f t="shared" si="26"/>
        <v>100</v>
      </c>
      <c r="W24" s="185"/>
      <c r="X24" s="185">
        <f t="shared" si="27"/>
      </c>
      <c r="Y24" s="185">
        <f t="shared" si="28"/>
      </c>
      <c r="Z24" s="185">
        <f t="shared" si="29"/>
      </c>
      <c r="AA24" s="185">
        <f t="shared" si="30"/>
      </c>
      <c r="AB24" s="185" t="str">
        <f t="shared" si="17"/>
        <v>0</v>
      </c>
      <c r="AC24" s="185" t="str">
        <f t="shared" si="18"/>
        <v>0</v>
      </c>
      <c r="AD24" s="185" t="str">
        <f t="shared" si="19"/>
        <v>0</v>
      </c>
      <c r="AE24" s="185" t="str">
        <f t="shared" si="20"/>
        <v>0</v>
      </c>
      <c r="AF24" s="185"/>
      <c r="AG24" s="191" t="s">
        <v>216</v>
      </c>
      <c r="AH24" s="186">
        <v>2</v>
      </c>
      <c r="AI24" s="186">
        <v>3</v>
      </c>
      <c r="AJ24" s="187">
        <f t="shared" si="31"/>
        <v>0</v>
      </c>
      <c r="AK24" s="9"/>
      <c r="AL24" s="1"/>
    </row>
    <row r="25" spans="1:38" ht="15.75" thickBot="1">
      <c r="A25" s="193">
        <v>18</v>
      </c>
      <c r="B25" s="194" t="s">
        <v>164</v>
      </c>
      <c r="C25" s="195" t="s">
        <v>55</v>
      </c>
      <c r="D25" s="195">
        <v>4624</v>
      </c>
      <c r="E25" s="196">
        <v>0</v>
      </c>
      <c r="F25" s="196">
        <v>0</v>
      </c>
      <c r="G25" s="196">
        <v>0</v>
      </c>
      <c r="H25" s="197">
        <f t="shared" si="0"/>
        <v>0</v>
      </c>
      <c r="I25" s="198"/>
      <c r="J25" s="198">
        <f t="shared" si="21"/>
      </c>
      <c r="K25" s="198">
        <f t="shared" si="22"/>
      </c>
      <c r="L25" s="198">
        <f t="shared" si="23"/>
      </c>
      <c r="M25" s="198">
        <f t="shared" si="24"/>
      </c>
      <c r="N25" s="198" t="str">
        <f t="shared" si="13"/>
        <v>0</v>
      </c>
      <c r="O25" s="198" t="str">
        <f t="shared" si="14"/>
        <v>0</v>
      </c>
      <c r="P25" s="198" t="str">
        <f t="shared" si="15"/>
        <v>0</v>
      </c>
      <c r="Q25" s="198" t="str">
        <f t="shared" si="16"/>
        <v>0</v>
      </c>
      <c r="R25" s="198"/>
      <c r="S25" s="198"/>
      <c r="T25" s="198"/>
      <c r="U25" s="198">
        <f t="shared" si="25"/>
        <v>100</v>
      </c>
      <c r="V25" s="198">
        <f t="shared" si="26"/>
        <v>100</v>
      </c>
      <c r="W25" s="198"/>
      <c r="X25" s="198">
        <f t="shared" si="27"/>
      </c>
      <c r="Y25" s="198">
        <f t="shared" si="28"/>
      </c>
      <c r="Z25" s="198">
        <f t="shared" si="29"/>
      </c>
      <c r="AA25" s="198">
        <f t="shared" si="30"/>
      </c>
      <c r="AB25" s="198" t="str">
        <f t="shared" si="17"/>
        <v>0</v>
      </c>
      <c r="AC25" s="198" t="str">
        <f t="shared" si="18"/>
        <v>0</v>
      </c>
      <c r="AD25" s="198" t="str">
        <f t="shared" si="19"/>
        <v>0</v>
      </c>
      <c r="AE25" s="198" t="str">
        <f t="shared" si="20"/>
        <v>0</v>
      </c>
      <c r="AF25" s="198"/>
      <c r="AG25" s="199" t="s">
        <v>216</v>
      </c>
      <c r="AH25" s="200">
        <v>4</v>
      </c>
      <c r="AI25" s="200">
        <v>3</v>
      </c>
      <c r="AJ25" s="201">
        <f t="shared" si="31"/>
        <v>0</v>
      </c>
      <c r="AK25" s="9"/>
      <c r="AL25" s="1"/>
    </row>
    <row r="26" spans="1:36" ht="12.7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</row>
    <row r="27" spans="1:36" ht="12.75">
      <c r="A27" s="202" t="s">
        <v>91</v>
      </c>
      <c r="B27" s="202"/>
      <c r="C27" s="202"/>
      <c r="D27" s="202" t="s">
        <v>98</v>
      </c>
      <c r="E27" s="202"/>
      <c r="F27" s="202"/>
      <c r="G27" s="202"/>
      <c r="H27" s="202" t="s">
        <v>92</v>
      </c>
      <c r="I27" s="202"/>
      <c r="J27" s="202" t="s">
        <v>55</v>
      </c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 t="s">
        <v>55</v>
      </c>
    </row>
    <row r="28" spans="1:36" ht="12.75">
      <c r="A28" s="202"/>
      <c r="B28" s="202"/>
      <c r="C28" s="202"/>
      <c r="D28" s="202" t="s">
        <v>121</v>
      </c>
      <c r="E28" s="202"/>
      <c r="F28" s="202"/>
      <c r="G28" s="202"/>
      <c r="H28" s="202"/>
      <c r="I28" s="202"/>
      <c r="J28" s="202" t="s">
        <v>46</v>
      </c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 t="s">
        <v>46</v>
      </c>
    </row>
    <row r="29" spans="1:36" ht="12.75">
      <c r="A29" s="202"/>
      <c r="B29" s="202"/>
      <c r="C29" s="202"/>
      <c r="D29" s="202" t="s">
        <v>93</v>
      </c>
      <c r="E29" s="202"/>
      <c r="F29" s="202"/>
      <c r="G29" s="202"/>
      <c r="H29" s="202"/>
      <c r="I29" s="202"/>
      <c r="J29" s="202" t="s">
        <v>47</v>
      </c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 t="s">
        <v>47</v>
      </c>
    </row>
    <row r="30" spans="1:36" ht="12.75">
      <c r="A30" s="202" t="s">
        <v>89</v>
      </c>
      <c r="B30" s="202"/>
      <c r="C30" s="202"/>
      <c r="D30" s="202" t="s">
        <v>94</v>
      </c>
      <c r="E30" s="202"/>
      <c r="F30" s="202"/>
      <c r="G30" s="202"/>
      <c r="H30" s="202"/>
      <c r="I30" s="202"/>
      <c r="J30" s="202" t="s">
        <v>46</v>
      </c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 t="s">
        <v>46</v>
      </c>
    </row>
    <row r="31" spans="1:36" ht="12.75">
      <c r="A31" s="202" t="s">
        <v>107</v>
      </c>
      <c r="B31" s="202"/>
      <c r="C31" s="202"/>
      <c r="D31" s="202" t="s">
        <v>95</v>
      </c>
      <c r="E31" s="202"/>
      <c r="F31" s="202"/>
      <c r="G31" s="202"/>
      <c r="H31" s="202"/>
      <c r="I31" s="202"/>
      <c r="J31" s="202" t="s">
        <v>47</v>
      </c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 t="s">
        <v>47</v>
      </c>
    </row>
  </sheetData>
  <sheetProtection/>
  <mergeCells count="11">
    <mergeCell ref="B4:D4"/>
    <mergeCell ref="B5:D5"/>
    <mergeCell ref="E3:F3"/>
    <mergeCell ref="G3:H3"/>
    <mergeCell ref="E5:H5"/>
    <mergeCell ref="B3:D3"/>
    <mergeCell ref="B1:AJ1"/>
    <mergeCell ref="B2:AJ2"/>
    <mergeCell ref="AG3:AJ3"/>
    <mergeCell ref="E4:AJ4"/>
    <mergeCell ref="I3:J3"/>
  </mergeCells>
  <printOptions/>
  <pageMargins left="0.5905511811023623" right="0" top="0.5118110236220472" bottom="0.5118110236220472" header="0.5118110236220472" footer="0.5118110236220472"/>
  <pageSetup orientation="portrait" paperSize="9" scale="98" r:id="rId2"/>
  <ignoredErrors>
    <ignoredError sqref="H13:H25 H8:H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Chardy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 Szabó</dc:creator>
  <cp:keywords/>
  <dc:description/>
  <cp:lastModifiedBy>Leszek Małmyga</cp:lastModifiedBy>
  <cp:lastPrinted>2013-09-23T21:23:45Z</cp:lastPrinted>
  <dcterms:created xsi:type="dcterms:W3CDTF">2006-05-25T05:26:49Z</dcterms:created>
  <dcterms:modified xsi:type="dcterms:W3CDTF">2013-09-26T11:57:32Z</dcterms:modified>
  <cp:category/>
  <cp:version/>
  <cp:contentType/>
  <cp:contentStatus/>
</cp:coreProperties>
</file>