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433"/>
  </bookViews>
  <sheets>
    <sheet name="S4" sheetId="1" r:id="rId1"/>
    <sheet name="S6" sheetId="2" r:id="rId2"/>
    <sheet name="S7" sheetId="3" r:id="rId3"/>
    <sheet name="S8D" sheetId="4" r:id="rId4"/>
    <sheet name="S8EP" sheetId="5" r:id="rId5"/>
    <sheet name="S9" sheetId="6" r:id="rId6"/>
    <sheet name="Arkusz7" sheetId="7" r:id="rId7"/>
  </sheets>
  <definedNames>
    <definedName name="_xlnm._FilterDatabase" localSheetId="0" hidden="1">'S4'!$I$1:$I$57</definedName>
    <definedName name="_xlnm.Print_Area" localSheetId="3">S8D!$A$1:$N$26</definedName>
    <definedName name="_xlnm.Print_Area" localSheetId="4">S8EP!$A$1:$L$32</definedName>
  </definedNames>
  <calcPr calcId="125725"/>
</workbook>
</file>

<file path=xl/calcChain.xml><?xml version="1.0" encoding="utf-8"?>
<calcChain xmlns="http://schemas.openxmlformats.org/spreadsheetml/2006/main">
  <c r="J5" i="7"/>
  <c r="J6"/>
  <c r="J7"/>
  <c r="J13"/>
  <c r="J14"/>
  <c r="J15"/>
  <c r="J16"/>
  <c r="J23"/>
  <c r="J24"/>
  <c r="J25"/>
  <c r="J32"/>
  <c r="J33"/>
  <c r="J34"/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5" i="2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" i="3"/>
  <c r="J6"/>
  <c r="J7"/>
  <c r="J8"/>
  <c r="J9"/>
  <c r="J10"/>
  <c r="J11"/>
  <c r="J12"/>
  <c r="J13"/>
  <c r="J14"/>
  <c r="J15"/>
  <c r="J16"/>
  <c r="J17"/>
  <c r="J18"/>
  <c r="J19"/>
  <c r="J20"/>
  <c r="J21"/>
  <c r="M5" i="4"/>
  <c r="M6"/>
  <c r="M7"/>
  <c r="M8"/>
  <c r="M9"/>
  <c r="M10"/>
  <c r="M11"/>
  <c r="M12"/>
  <c r="M13"/>
  <c r="M14"/>
  <c r="M15"/>
  <c r="M16"/>
  <c r="J4" i="5"/>
  <c r="J5"/>
  <c r="J6"/>
  <c r="J7"/>
  <c r="J8"/>
  <c r="J9"/>
  <c r="J10"/>
  <c r="J11"/>
  <c r="J12"/>
  <c r="J13"/>
  <c r="J14"/>
  <c r="J15"/>
  <c r="J16"/>
  <c r="J17"/>
  <c r="J18"/>
  <c r="J19"/>
  <c r="J20"/>
  <c r="J21"/>
  <c r="J5" i="6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</calcChain>
</file>

<file path=xl/comments1.xml><?xml version="1.0" encoding="utf-8"?>
<comments xmlns="http://schemas.openxmlformats.org/spreadsheetml/2006/main">
  <authors>
    <author/>
  </authors>
  <commentList>
    <comment ref="C13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Grzesiek:
</t>
        </r>
        <r>
          <rPr>
            <sz val="8"/>
            <color indexed="8"/>
            <rFont val="Tahoma"/>
            <family val="2"/>
            <charset val="238"/>
          </rPr>
          <t xml:space="preserve">1122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45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Grzesiek:
</t>
        </r>
        <r>
          <rPr>
            <sz val="8"/>
            <color indexed="8"/>
            <rFont val="Tahoma"/>
            <family val="2"/>
            <charset val="238"/>
          </rPr>
          <t xml:space="preserve">1122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21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Grzesiek:
</t>
        </r>
        <r>
          <rPr>
            <sz val="8"/>
            <color indexed="8"/>
            <rFont val="Tahoma"/>
            <family val="2"/>
            <charset val="238"/>
          </rPr>
          <t xml:space="preserve">1346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17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Grzesiek:
</t>
        </r>
        <r>
          <rPr>
            <sz val="8"/>
            <color indexed="8"/>
            <rFont val="Tahoma"/>
            <family val="2"/>
            <charset val="238"/>
          </rPr>
          <t xml:space="preserve">1122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56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Grzesiek:
</t>
        </r>
        <r>
          <rPr>
            <sz val="8"/>
            <color indexed="8"/>
            <rFont val="Tahoma"/>
            <family val="2"/>
            <charset val="238"/>
          </rPr>
          <t xml:space="preserve">1122
</t>
        </r>
      </text>
    </comment>
  </commentList>
</comments>
</file>

<file path=xl/sharedStrings.xml><?xml version="1.0" encoding="utf-8"?>
<sst xmlns="http://schemas.openxmlformats.org/spreadsheetml/2006/main" count="964" uniqueCount="276">
  <si>
    <t>WORLD CUP IN NOWY TARG 24-25.09.2016</t>
  </si>
  <si>
    <t>S4A</t>
  </si>
  <si>
    <t>lp</t>
  </si>
  <si>
    <t>Name</t>
  </si>
  <si>
    <t>FAI licence nr</t>
  </si>
  <si>
    <t>ID FAI</t>
  </si>
  <si>
    <t>Starting nr</t>
  </si>
  <si>
    <t>1 flight</t>
  </si>
  <si>
    <t>2 flight</t>
  </si>
  <si>
    <t>3 flight</t>
  </si>
  <si>
    <t>Fly off</t>
  </si>
  <si>
    <t>Total</t>
  </si>
  <si>
    <t>Place</t>
  </si>
  <si>
    <t>WC Points</t>
  </si>
  <si>
    <t>MAŁMYGA Leszek</t>
  </si>
  <si>
    <t>POL 4578</t>
  </si>
  <si>
    <t>I</t>
  </si>
  <si>
    <t>TIMOFEJEV Maksim</t>
  </si>
  <si>
    <t>LTU 284</t>
  </si>
  <si>
    <t>II</t>
  </si>
  <si>
    <t>STOYANOV Toshko</t>
  </si>
  <si>
    <t>BUL 00360</t>
  </si>
  <si>
    <t>III</t>
  </si>
  <si>
    <t>PRZYBYTEK Krzysztof</t>
  </si>
  <si>
    <t>POL3754</t>
  </si>
  <si>
    <t>√3</t>
  </si>
  <si>
    <t xml:space="preserve">GORYCZKA Grzegorz </t>
  </si>
  <si>
    <t>POL 4095</t>
  </si>
  <si>
    <t>PLECHANOV Vladas</t>
  </si>
  <si>
    <t>LTU 713</t>
  </si>
  <si>
    <t>CIZNAR Roman (J)</t>
  </si>
  <si>
    <t>SVK 1294</t>
  </si>
  <si>
    <t>HAGARA Matej (J)</t>
  </si>
  <si>
    <t>SVK 1292</t>
  </si>
  <si>
    <r>
      <t>KI</t>
    </r>
    <r>
      <rPr>
        <sz val="12"/>
        <color indexed="8"/>
        <rFont val="Arial"/>
        <family val="2"/>
        <charset val="238"/>
      </rPr>
      <t>Č</t>
    </r>
    <r>
      <rPr>
        <sz val="12"/>
        <color indexed="8"/>
        <rFont val="Times New Roman"/>
        <family val="1"/>
        <charset val="238"/>
      </rPr>
      <t>URA</t>
    </r>
    <r>
      <rPr>
        <sz val="10.199999999999999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Rastislav</t>
    </r>
  </si>
  <si>
    <t>SVK 1122</t>
  </si>
  <si>
    <t>JENKO Marian</t>
  </si>
  <si>
    <t>S 527016</t>
  </si>
  <si>
    <t>ARASIMOWICZ Marek</t>
  </si>
  <si>
    <t>POL 5365</t>
  </si>
  <si>
    <t>LAVRYNENKO Maksym</t>
  </si>
  <si>
    <t>UKR-S-615</t>
  </si>
  <si>
    <t>ULADZIMIR Pasiukou</t>
  </si>
  <si>
    <t>BLR 263</t>
  </si>
  <si>
    <t>ŁASOCHA Sławomir</t>
  </si>
  <si>
    <t>POL 3896</t>
  </si>
  <si>
    <t>54191</t>
  </si>
  <si>
    <t>81</t>
  </si>
  <si>
    <t>IVCHENKO Stepan</t>
  </si>
  <si>
    <t>UKR-S-604</t>
  </si>
  <si>
    <t>STANEV Plamen</t>
  </si>
  <si>
    <t>BUL 00427</t>
  </si>
  <si>
    <t>STRAZDAS Jurgis</t>
  </si>
  <si>
    <t>LTU 066</t>
  </si>
  <si>
    <t>PALUSZEK Maciej</t>
  </si>
  <si>
    <t>POL 5761</t>
  </si>
  <si>
    <t>PLAMEN Yordanov</t>
  </si>
  <si>
    <t>BUL 00702</t>
  </si>
  <si>
    <t>FLOREK Sebastian (J)</t>
  </si>
  <si>
    <t>POL 7591</t>
  </si>
  <si>
    <t>LEKOV Boris</t>
  </si>
  <si>
    <t>BUL 00429</t>
  </si>
  <si>
    <t>HRICINDA Michal</t>
  </si>
  <si>
    <t>SVK 1123</t>
  </si>
  <si>
    <t>KARALKEVICIUS Povilas</t>
  </si>
  <si>
    <t>LTU 804</t>
  </si>
  <si>
    <t>MAJ Wiktoria (J)</t>
  </si>
  <si>
    <t>POL 7062</t>
  </si>
  <si>
    <t>53967</t>
  </si>
  <si>
    <t>ZACH Sławomir</t>
  </si>
  <si>
    <t>POL 3911</t>
  </si>
  <si>
    <t>79306</t>
  </si>
  <si>
    <t>ŁASOCHA Paweł (J)</t>
  </si>
  <si>
    <t>POL 7005</t>
  </si>
  <si>
    <t>54190</t>
  </si>
  <si>
    <t>STANEV Toni</t>
  </si>
  <si>
    <t>BUL 00428</t>
  </si>
  <si>
    <t>DQ</t>
  </si>
  <si>
    <t>KOPCIUCH Natalia (J)</t>
  </si>
  <si>
    <t>POL7045</t>
  </si>
  <si>
    <t>53968</t>
  </si>
  <si>
    <t>FECEK Maros (J)</t>
  </si>
  <si>
    <t>SVK 1345</t>
  </si>
  <si>
    <t>DRASPA Radosław (J)</t>
  </si>
  <si>
    <t>POL 7395</t>
  </si>
  <si>
    <t>80481</t>
  </si>
  <si>
    <t>SHULIAK Sergiy</t>
  </si>
  <si>
    <t>UKR-S-255</t>
  </si>
  <si>
    <t>SEMBUR Yury (J)</t>
  </si>
  <si>
    <t>BLR 044</t>
  </si>
  <si>
    <t>SZULC Sebastian</t>
  </si>
  <si>
    <t>POL3765</t>
  </si>
  <si>
    <t>KĘDZIORA Wojciech (J)</t>
  </si>
  <si>
    <t>POL 7107</t>
  </si>
  <si>
    <t>?</t>
  </si>
  <si>
    <t>JASZKIM Eryk</t>
  </si>
  <si>
    <t>GBR 186798</t>
  </si>
  <si>
    <t xml:space="preserve">WIŚNIEWSKI Maciej </t>
  </si>
  <si>
    <t>POL 6840</t>
  </si>
  <si>
    <t>? 54216 ?</t>
  </si>
  <si>
    <t>TOKARCZYK Bartłomiej</t>
  </si>
  <si>
    <t>POL 3656</t>
  </si>
  <si>
    <t>WIŚNIOWSKA Małgorzata</t>
  </si>
  <si>
    <t>POL 7668</t>
  </si>
  <si>
    <t>BREZANI Marek(J)</t>
  </si>
  <si>
    <t>SVK 1346</t>
  </si>
  <si>
    <t>TRUSH Sergiy</t>
  </si>
  <si>
    <t>UKR-S-221</t>
  </si>
  <si>
    <t>CIEŚLA Seweryn</t>
  </si>
  <si>
    <t>POL 4291</t>
  </si>
  <si>
    <t>KOSZELSKI Wojciech (J)</t>
  </si>
  <si>
    <t>POL 7311</t>
  </si>
  <si>
    <t>WIŚNIOWSKI Mateusz</t>
  </si>
  <si>
    <t>POL 6747</t>
  </si>
  <si>
    <t>WIŚNIOWSKI Dominik (J)</t>
  </si>
  <si>
    <t>POL 7669</t>
  </si>
  <si>
    <t>CE</t>
  </si>
  <si>
    <t>MAJ Mateusz (J)</t>
  </si>
  <si>
    <t>POL 7345</t>
  </si>
  <si>
    <t>66910</t>
  </si>
  <si>
    <t>-</t>
  </si>
  <si>
    <t>BICZYK Joanna</t>
  </si>
  <si>
    <t>POL 7670</t>
  </si>
  <si>
    <t>JUCEVICIUS Gintaras</t>
  </si>
  <si>
    <t>LTU 597</t>
  </si>
  <si>
    <t>KOŁAKOWSKI Piotr (J)</t>
  </si>
  <si>
    <t>POL 6980</t>
  </si>
  <si>
    <t xml:space="preserve">WIŚNIOWSKI Jacek </t>
  </si>
  <si>
    <t>POL 7473</t>
  </si>
  <si>
    <t>KOSMALA Dawid (J)</t>
  </si>
  <si>
    <t>POL 7514</t>
  </si>
  <si>
    <t>RADZIK Paweł (J)</t>
  </si>
  <si>
    <t>POL 7575</t>
  </si>
  <si>
    <t>KAPŁON Filip (J)</t>
  </si>
  <si>
    <t>POL 7660</t>
  </si>
  <si>
    <t>CVITIĆ Tomislav</t>
  </si>
  <si>
    <t>S-002</t>
  </si>
  <si>
    <t>ČIŽNÁROWA Ema ( J )</t>
  </si>
  <si>
    <t>SVK 1361</t>
  </si>
  <si>
    <t>FAI Jury :</t>
  </si>
  <si>
    <r>
      <t>Contest Director</t>
    </r>
    <r>
      <rPr>
        <sz val="12"/>
        <rFont val="Arial"/>
        <family val="1"/>
        <charset val="1"/>
      </rPr>
      <t xml:space="preserve"> :</t>
    </r>
  </si>
  <si>
    <t>Vladmir Švec</t>
  </si>
  <si>
    <t xml:space="preserve"> Ewa Dudziak-Przybytek</t>
  </si>
  <si>
    <t>Paweł Janisiewicz</t>
  </si>
  <si>
    <t>Tadeusz Kasprzycki</t>
  </si>
  <si>
    <t>S6A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</si>
  <si>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</si>
  <si>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</si>
  <si>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</si>
  <si>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</si>
  <si>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</si>
  <si>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</si>
  <si>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</si>
  <si>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</si>
  <si>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</si>
  <si>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ULADZIMIR Minkevich</t>
  </si>
  <si>
    <t>BLR 042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</si>
  <si>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</si>
  <si>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</si>
  <si>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</si>
  <si>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</si>
  <si>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</si>
  <si>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</si>
  <si>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</si>
  <si>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</si>
  <si>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</si>
  <si>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</si>
  <si>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</si>
  <si>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</si>
  <si>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</si>
  <si>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STOLL Franziska</t>
  </si>
  <si>
    <t>SUI 11683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</si>
  <si>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</si>
  <si>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</si>
  <si>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</si>
  <si>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</si>
  <si>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</si>
  <si>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</si>
  <si>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</si>
  <si>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</si>
  <si>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</si>
  <si>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</si>
  <si>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</si>
  <si>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</si>
  <si>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</si>
  <si>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</si>
  <si>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</si>
  <si>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</si>
  <si>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</si>
  <si>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</si>
  <si>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</si>
  <si>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</si>
  <si>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</si>
  <si>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</si>
  <si>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</si>
  <si>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</si>
  <si>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</si>
  <si>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</si>
  <si>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</si>
  <si>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</si>
  <si>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</si>
  <si>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S7</t>
  </si>
  <si>
    <t>FAI lic. nr</t>
  </si>
  <si>
    <t>Star. nr</t>
  </si>
  <si>
    <t>Model</t>
  </si>
  <si>
    <t>Static</t>
  </si>
  <si>
    <t>Saturn 1b SA206</t>
  </si>
  <si>
    <t>Trailbrazer II</t>
  </si>
  <si>
    <t>Meteor 2</t>
  </si>
  <si>
    <t>RUSINOWSKI Andrzej</t>
  </si>
  <si>
    <t>POL 7401</t>
  </si>
  <si>
    <t>Diamant B2</t>
  </si>
  <si>
    <t>Taurus Tomahawk</t>
  </si>
  <si>
    <t>KOSZELSKI Wojciech</t>
  </si>
  <si>
    <t>Meteor 1</t>
  </si>
  <si>
    <t>ŻURAWSKI Przemysław (J)</t>
  </si>
  <si>
    <t>POL 7519</t>
  </si>
  <si>
    <t>KREMPA Kacper (J)</t>
  </si>
  <si>
    <t>POL 7648</t>
  </si>
  <si>
    <t>Meteor 1E</t>
  </si>
  <si>
    <t>Rubis</t>
  </si>
  <si>
    <t>HALABURDA Eryk</t>
  </si>
  <si>
    <t>POL 7349</t>
  </si>
  <si>
    <t>CZERKIES Mateusz (J)</t>
  </si>
  <si>
    <t>POL 7644</t>
  </si>
  <si>
    <t>Astrobee D</t>
  </si>
  <si>
    <t>Nike-Apache</t>
  </si>
  <si>
    <t>FECEK Maroś (J)</t>
  </si>
  <si>
    <t>SVK 111632</t>
  </si>
  <si>
    <t>Rasko</t>
  </si>
  <si>
    <t>Skylark</t>
  </si>
  <si>
    <r>
      <t>BREZ</t>
    </r>
    <r>
      <rPr>
        <sz val="12"/>
        <color indexed="8"/>
        <rFont val="Arial"/>
        <family val="2"/>
        <charset val="238"/>
      </rPr>
      <t>Á</t>
    </r>
    <r>
      <rPr>
        <sz val="12"/>
        <color indexed="8"/>
        <rFont val="Times New Roman"/>
        <family val="1"/>
        <charset val="238"/>
      </rPr>
      <t>NI Marek (J)</t>
    </r>
  </si>
  <si>
    <t>SVK 1413</t>
  </si>
  <si>
    <t>POLAND CUP IN NOWY TARG 24-25.09.2016</t>
  </si>
  <si>
    <t>S8D</t>
  </si>
  <si>
    <t>Start.nr</t>
  </si>
  <si>
    <t>Land.</t>
  </si>
  <si>
    <t>HALABURDA Eryk (J)</t>
  </si>
  <si>
    <t>KOSZAŁKA Adam (J)</t>
  </si>
  <si>
    <t>POL 7485</t>
  </si>
  <si>
    <t>MAYER Mateusz (J)</t>
  </si>
  <si>
    <t>POL 7569</t>
  </si>
  <si>
    <t>DYMEK Hubert ( J )</t>
  </si>
  <si>
    <t>POL 7572</t>
  </si>
  <si>
    <t>BARĆ Dawid (J)</t>
  </si>
  <si>
    <t>POL7046</t>
  </si>
  <si>
    <t>S8E/P</t>
  </si>
  <si>
    <t>Final</t>
  </si>
  <si>
    <t>BYRTEK Szymon</t>
  </si>
  <si>
    <t>POL 6225</t>
  </si>
  <si>
    <t>SYNIELYTSYI Oleksandr</t>
  </si>
  <si>
    <t>UKR 496</t>
  </si>
  <si>
    <t>STOLL Hans</t>
  </si>
  <si>
    <t>SUI 5275</t>
  </si>
  <si>
    <t>GOLOVIN Oleksandr</t>
  </si>
  <si>
    <t>UKR-S_721</t>
  </si>
  <si>
    <t>KAŹMIERSKI Bartosz</t>
  </si>
  <si>
    <t>POL 7343</t>
  </si>
  <si>
    <t>WOWRY Edward</t>
  </si>
  <si>
    <t>POL 2408</t>
  </si>
  <si>
    <t>KIČURA Rastislav</t>
  </si>
  <si>
    <t xml:space="preserve">MAYER Mateusz </t>
  </si>
  <si>
    <t>S9A</t>
  </si>
  <si>
    <t>12</t>
  </si>
  <si>
    <t>TL - Track Lost   NC - No Close  DQ - Disqualification  CE - Crash od engine</t>
  </si>
  <si>
    <t>PUCHAR POLSKI NOWY TARG 24-25.09.2016</t>
  </si>
  <si>
    <t>Nazwisko i imię</t>
  </si>
  <si>
    <t>Nr licencji</t>
  </si>
  <si>
    <t>Nr startowy</t>
  </si>
  <si>
    <t>1 lot</t>
  </si>
  <si>
    <t>2 lot</t>
  </si>
  <si>
    <t>3 lot</t>
  </si>
  <si>
    <t>Dogrywka</t>
  </si>
  <si>
    <t>Suma</t>
  </si>
  <si>
    <t>Miejsce</t>
  </si>
  <si>
    <t>Punkty PP</t>
  </si>
</sst>
</file>

<file path=xl/styles.xml><?xml version="1.0" encoding="utf-8"?>
<styleSheet xmlns="http://schemas.openxmlformats.org/spreadsheetml/2006/main">
  <fonts count="44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6"/>
      <name val="Arial Black"/>
      <family val="2"/>
      <charset val="238"/>
    </font>
    <font>
      <sz val="20"/>
      <name val="Arial Black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  <charset val="1"/>
    </font>
    <font>
      <sz val="11"/>
      <color indexed="8"/>
      <name val="Czcionka tekstu podstawowego"/>
      <charset val="238"/>
    </font>
    <font>
      <sz val="10"/>
      <color indexed="10"/>
      <name val="Arial"/>
      <family val="2"/>
      <charset val="238"/>
    </font>
    <font>
      <sz val="12"/>
      <name val="Arial"/>
      <family val="2"/>
      <charset val="1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0.199999999999999"/>
      <color indexed="8"/>
      <name val="Times New Roman"/>
      <family val="1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1"/>
      <name val="Czcionka tekstu podstawowego"/>
      <charset val="238"/>
    </font>
    <font>
      <sz val="11"/>
      <name val="Segoe UI"/>
      <charset val="1"/>
    </font>
    <font>
      <i/>
      <sz val="12"/>
      <name val="Arial"/>
      <family val="1"/>
      <charset val="1"/>
    </font>
    <font>
      <sz val="12"/>
      <name val="Arial"/>
      <family val="1"/>
      <charset val="1"/>
    </font>
    <font>
      <sz val="12"/>
      <name val="Arial"/>
      <family val="2"/>
      <charset val="238"/>
    </font>
    <font>
      <sz val="12"/>
      <name val="Segoe UI"/>
      <charset val="1"/>
    </font>
    <font>
      <sz val="11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6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43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31">
    <xf numFmtId="0" fontId="0" fillId="0" borderId="0" xfId="0"/>
    <xf numFmtId="0" fontId="20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2" fillId="0" borderId="15" xfId="0" applyFont="1" applyFill="1" applyBorder="1"/>
    <xf numFmtId="0" fontId="22" fillId="0" borderId="16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49" fontId="24" fillId="0" borderId="20" xfId="0" applyNumberFormat="1" applyFont="1" applyFill="1" applyBorder="1" applyAlignment="1">
      <alignment horizontal="center"/>
    </xf>
    <xf numFmtId="0" fontId="22" fillId="0" borderId="15" xfId="0" applyFont="1" applyBorder="1"/>
    <xf numFmtId="0" fontId="22" fillId="0" borderId="16" xfId="0" applyFont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49" fontId="0" fillId="0" borderId="20" xfId="0" applyNumberFormat="1" applyFill="1" applyBorder="1" applyAlignment="1">
      <alignment horizontal="center"/>
    </xf>
    <xf numFmtId="0" fontId="27" fillId="0" borderId="16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0" fillId="0" borderId="21" xfId="0" applyFill="1" applyBorder="1" applyAlignment="1">
      <alignment horizontal="center"/>
    </xf>
    <xf numFmtId="49" fontId="22" fillId="0" borderId="16" xfId="0" applyNumberFormat="1" applyFont="1" applyFill="1" applyBorder="1" applyAlignment="1">
      <alignment horizontal="center"/>
    </xf>
    <xf numFmtId="49" fontId="22" fillId="0" borderId="17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25" fillId="0" borderId="15" xfId="0" applyFont="1" applyBorder="1"/>
    <xf numFmtId="0" fontId="25" fillId="0" borderId="16" xfId="0" applyFont="1" applyBorder="1" applyAlignment="1">
      <alignment horizontal="center"/>
    </xf>
    <xf numFmtId="0" fontId="22" fillId="0" borderId="23" xfId="0" applyFont="1" applyFill="1" applyBorder="1"/>
    <xf numFmtId="0" fontId="22" fillId="0" borderId="21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/>
    </xf>
    <xf numFmtId="49" fontId="29" fillId="0" borderId="16" xfId="0" applyNumberFormat="1" applyFont="1" applyFill="1" applyBorder="1" applyAlignment="1">
      <alignment horizontal="center"/>
    </xf>
    <xf numFmtId="0" fontId="0" fillId="0" borderId="19" xfId="0" applyFill="1" applyBorder="1"/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Fill="1" applyBorder="1"/>
    <xf numFmtId="0" fontId="22" fillId="0" borderId="24" xfId="0" applyFont="1" applyFill="1" applyBorder="1"/>
    <xf numFmtId="49" fontId="22" fillId="0" borderId="22" xfId="0" applyNumberFormat="1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/>
    </xf>
    <xf numFmtId="0" fontId="34" fillId="0" borderId="22" xfId="0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0" fillId="0" borderId="22" xfId="0" applyFill="1" applyBorder="1"/>
    <xf numFmtId="0" fontId="0" fillId="0" borderId="25" xfId="0" applyFill="1" applyBorder="1" applyAlignment="1">
      <alignment horizontal="center"/>
    </xf>
    <xf numFmtId="0" fontId="27" fillId="0" borderId="20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22" fillId="0" borderId="17" xfId="0" applyFont="1" applyFill="1" applyBorder="1" applyAlignment="1">
      <alignment horizontal="center" vertical="center" wrapText="1"/>
    </xf>
    <xf numFmtId="0" fontId="0" fillId="0" borderId="20" xfId="0" applyBorder="1"/>
    <xf numFmtId="0" fontId="25" fillId="0" borderId="17" xfId="0" applyFont="1" applyBorder="1" applyAlignment="1">
      <alignment horizontal="center" vertical="center" wrapText="1"/>
    </xf>
    <xf numFmtId="0" fontId="0" fillId="0" borderId="26" xfId="0" applyBorder="1"/>
    <xf numFmtId="0" fontId="0" fillId="0" borderId="0" xfId="0" applyAlignment="1">
      <alignment horizontal="center"/>
    </xf>
    <xf numFmtId="0" fontId="35" fillId="0" borderId="0" xfId="0" applyFont="1"/>
    <xf numFmtId="0" fontId="0" fillId="0" borderId="0" xfId="0" applyFont="1"/>
    <xf numFmtId="0" fontId="0" fillId="0" borderId="0" xfId="0" applyFill="1"/>
    <xf numFmtId="0" fontId="21" fillId="0" borderId="11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5" xfId="0" applyFont="1" applyFill="1" applyBorder="1"/>
    <xf numFmtId="0" fontId="37" fillId="0" borderId="16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38" fillId="0" borderId="17" xfId="0" applyFont="1" applyFill="1" applyBorder="1" applyAlignment="1">
      <alignment horizontal="center"/>
    </xf>
    <xf numFmtId="0" fontId="37" fillId="0" borderId="17" xfId="0" applyFont="1" applyFill="1" applyBorder="1" applyAlignment="1">
      <alignment horizontal="center"/>
    </xf>
    <xf numFmtId="0" fontId="0" fillId="0" borderId="20" xfId="0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/>
    </xf>
    <xf numFmtId="0" fontId="20" fillId="0" borderId="17" xfId="0" applyFont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5" fillId="0" borderId="15" xfId="0" applyFont="1" applyFill="1" applyBorder="1"/>
    <xf numFmtId="0" fontId="20" fillId="0" borderId="17" xfId="0" applyFont="1" applyFill="1" applyBorder="1" applyAlignment="1">
      <alignment horizontal="center" vertical="center"/>
    </xf>
    <xf numFmtId="0" fontId="0" fillId="0" borderId="26" xfId="0" applyFont="1" applyBorder="1"/>
    <xf numFmtId="0" fontId="25" fillId="0" borderId="25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0" xfId="0" applyFont="1" applyFill="1" applyBorder="1"/>
    <xf numFmtId="0" fontId="22" fillId="0" borderId="0" xfId="0" applyFont="1" applyFill="1" applyBorder="1"/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 shrinkToFit="1"/>
    </xf>
    <xf numFmtId="0" fontId="20" fillId="0" borderId="14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/>
    </xf>
    <xf numFmtId="0" fontId="37" fillId="0" borderId="15" xfId="0" applyFont="1" applyFill="1" applyBorder="1" applyAlignment="1">
      <alignment horizontal="center"/>
    </xf>
    <xf numFmtId="0" fontId="37" fillId="0" borderId="20" xfId="0" applyFont="1" applyFill="1" applyBorder="1" applyAlignment="1">
      <alignment horizontal="center"/>
    </xf>
    <xf numFmtId="0" fontId="37" fillId="0" borderId="14" xfId="0" applyFont="1" applyFill="1" applyBorder="1" applyAlignment="1">
      <alignment horizontal="center"/>
    </xf>
    <xf numFmtId="0" fontId="37" fillId="0" borderId="17" xfId="0" applyFont="1" applyFill="1" applyBorder="1" applyAlignment="1"/>
    <xf numFmtId="0" fontId="22" fillId="0" borderId="28" xfId="0" applyFont="1" applyFill="1" applyBorder="1" applyAlignment="1">
      <alignment horizontal="center"/>
    </xf>
    <xf numFmtId="0" fontId="40" fillId="0" borderId="17" xfId="0" applyFont="1" applyFill="1" applyBorder="1" applyAlignment="1"/>
    <xf numFmtId="0" fontId="22" fillId="0" borderId="11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center"/>
    </xf>
    <xf numFmtId="0" fontId="37" fillId="0" borderId="18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center"/>
    </xf>
    <xf numFmtId="0" fontId="40" fillId="0" borderId="14" xfId="0" applyFont="1" applyFill="1" applyBorder="1" applyAlignment="1"/>
    <xf numFmtId="0" fontId="22" fillId="0" borderId="29" xfId="0" applyFont="1" applyFill="1" applyBorder="1" applyAlignment="1">
      <alignment horizontal="center"/>
    </xf>
    <xf numFmtId="0" fontId="37" fillId="0" borderId="24" xfId="0" applyFont="1" applyFill="1" applyBorder="1" applyAlignment="1">
      <alignment horizontal="center"/>
    </xf>
    <xf numFmtId="0" fontId="37" fillId="0" borderId="2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5" xfId="0" applyFont="1" applyFill="1" applyBorder="1" applyAlignment="1"/>
    <xf numFmtId="0" fontId="20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Font="1" applyAlignment="1">
      <alignment horizontal="center"/>
    </xf>
    <xf numFmtId="0" fontId="0" fillId="0" borderId="0" xfId="0" applyAlignment="1"/>
    <xf numFmtId="0" fontId="4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 vertical="center"/>
    </xf>
    <xf numFmtId="0" fontId="26" fillId="0" borderId="11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0" fillId="0" borderId="23" xfId="0" applyFont="1" applyFill="1" applyBorder="1"/>
    <xf numFmtId="0" fontId="0" fillId="0" borderId="21" xfId="0" applyFill="1" applyBorder="1"/>
    <xf numFmtId="0" fontId="0" fillId="0" borderId="14" xfId="0" applyFill="1" applyBorder="1" applyAlignment="1">
      <alignment horizontal="right"/>
    </xf>
    <xf numFmtId="1" fontId="42" fillId="0" borderId="21" xfId="0" applyNumberFormat="1" applyFont="1" applyFill="1" applyBorder="1" applyAlignment="1">
      <alignment horizontal="right" vertical="center"/>
    </xf>
    <xf numFmtId="1" fontId="42" fillId="0" borderId="21" xfId="0" applyNumberFormat="1" applyFont="1" applyFill="1" applyBorder="1" applyAlignment="1">
      <alignment horizontal="right"/>
    </xf>
    <xf numFmtId="0" fontId="24" fillId="0" borderId="21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left"/>
    </xf>
    <xf numFmtId="0" fontId="0" fillId="0" borderId="17" xfId="0" applyFill="1" applyBorder="1" applyAlignment="1">
      <alignment horizontal="right"/>
    </xf>
    <xf numFmtId="1" fontId="42" fillId="0" borderId="16" xfId="0" applyNumberFormat="1" applyFont="1" applyFill="1" applyBorder="1" applyAlignment="1">
      <alignment horizontal="right" vertical="center"/>
    </xf>
    <xf numFmtId="1" fontId="42" fillId="0" borderId="16" xfId="0" applyNumberFormat="1" applyFont="1" applyFill="1" applyBorder="1" applyAlignment="1">
      <alignment horizontal="right"/>
    </xf>
    <xf numFmtId="0" fontId="24" fillId="0" borderId="17" xfId="0" applyFont="1" applyFill="1" applyBorder="1" applyAlignment="1">
      <alignment horizontal="center"/>
    </xf>
    <xf numFmtId="0" fontId="0" fillId="0" borderId="16" xfId="0" applyFill="1" applyBorder="1" applyAlignment="1">
      <alignment horizontal="right"/>
    </xf>
    <xf numFmtId="0" fontId="0" fillId="0" borderId="16" xfId="0" applyFill="1" applyBorder="1"/>
    <xf numFmtId="0" fontId="0" fillId="0" borderId="0" xfId="0" applyAlignment="1">
      <alignment wrapText="1"/>
    </xf>
    <xf numFmtId="0" fontId="26" fillId="0" borderId="0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left"/>
    </xf>
    <xf numFmtId="0" fontId="0" fillId="0" borderId="25" xfId="0" applyFill="1" applyBorder="1" applyAlignment="1">
      <alignment horizontal="right"/>
    </xf>
    <xf numFmtId="1" fontId="42" fillId="0" borderId="22" xfId="0" applyNumberFormat="1" applyFont="1" applyFill="1" applyBorder="1" applyAlignment="1">
      <alignment horizontal="right" vertical="center"/>
    </xf>
    <xf numFmtId="1" fontId="42" fillId="0" borderId="22" xfId="0" applyNumberFormat="1" applyFont="1" applyFill="1" applyBorder="1" applyAlignment="1">
      <alignment horizontal="right"/>
    </xf>
    <xf numFmtId="1" fontId="16" fillId="0" borderId="22" xfId="0" applyNumberFormat="1" applyFont="1" applyFill="1" applyBorder="1" applyAlignment="1">
      <alignment horizontal="right"/>
    </xf>
    <xf numFmtId="0" fontId="0" fillId="0" borderId="22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0" fillId="0" borderId="12" xfId="0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49" fontId="24" fillId="0" borderId="14" xfId="0" applyNumberFormat="1" applyFont="1" applyFill="1" applyBorder="1" applyAlignment="1">
      <alignment horizontal="center"/>
    </xf>
    <xf numFmtId="0" fontId="22" fillId="0" borderId="23" xfId="0" applyFont="1" applyBorder="1"/>
    <xf numFmtId="0" fontId="22" fillId="0" borderId="21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49" fontId="24" fillId="0" borderId="17" xfId="0" applyNumberFormat="1" applyFont="1" applyFill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 applyAlignment="1">
      <alignment horizontal="center"/>
    </xf>
    <xf numFmtId="0" fontId="34" fillId="0" borderId="17" xfId="0" applyFont="1" applyFill="1" applyBorder="1" applyAlignment="1">
      <alignment horizontal="center"/>
    </xf>
    <xf numFmtId="0" fontId="0" fillId="0" borderId="16" xfId="0" applyFont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/>
    </xf>
    <xf numFmtId="0" fontId="0" fillId="0" borderId="26" xfId="0" applyFill="1" applyBorder="1"/>
    <xf numFmtId="0" fontId="20" fillId="0" borderId="0" xfId="0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1" fontId="26" fillId="0" borderId="18" xfId="0" applyNumberFormat="1" applyFont="1" applyFill="1" applyBorder="1" applyAlignment="1">
      <alignment horizontal="center"/>
    </xf>
    <xf numFmtId="1" fontId="24" fillId="0" borderId="17" xfId="0" applyNumberFormat="1" applyFont="1" applyFill="1" applyBorder="1" applyAlignment="1">
      <alignment horizontal="center"/>
    </xf>
    <xf numFmtId="1" fontId="26" fillId="0" borderId="20" xfId="0" applyNumberFormat="1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 wrapText="1" shrinkToFit="1"/>
    </xf>
    <xf numFmtId="0" fontId="22" fillId="0" borderId="16" xfId="0" applyFont="1" applyFill="1" applyBorder="1" applyAlignment="1">
      <alignment horizontal="center"/>
    </xf>
    <xf numFmtId="0" fontId="35" fillId="0" borderId="0" xfId="0" applyFont="1"/>
    <xf numFmtId="0" fontId="36" fillId="0" borderId="0" xfId="0" applyFont="1"/>
    <xf numFmtId="0" fontId="0" fillId="0" borderId="0" xfId="0" applyFont="1"/>
    <xf numFmtId="0" fontId="36" fillId="0" borderId="0" xfId="0" applyFont="1" applyAlignment="1">
      <alignment horizontal="left"/>
    </xf>
    <xf numFmtId="0" fontId="18" fillId="0" borderId="10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35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workbookViewId="0">
      <selection activeCell="B63" activeCellId="1" sqref="A1:L25 B63:C63"/>
    </sheetView>
  </sheetViews>
  <sheetFormatPr defaultRowHeight="12.75"/>
  <cols>
    <col min="1" max="1" width="3.28515625" customWidth="1"/>
    <col min="2" max="2" width="27.7109375" customWidth="1"/>
    <col min="3" max="3" width="14.85546875" customWidth="1"/>
    <col min="4" max="4" width="13.140625" customWidth="1"/>
    <col min="5" max="5" width="11.7109375" customWidth="1"/>
    <col min="6" max="8" width="7.85546875" customWidth="1"/>
    <col min="9" max="9" width="7.140625" customWidth="1"/>
    <col min="10" max="10" width="6.140625" customWidth="1"/>
    <col min="11" max="11" width="6.5703125" customWidth="1"/>
    <col min="12" max="12" width="11.42578125" customWidth="1"/>
  </cols>
  <sheetData>
    <row r="1" spans="1:13" ht="25.5" customHeight="1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3" ht="12.75" customHeight="1">
      <c r="A2" s="216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3" ht="13.5" customHeight="1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13" ht="15" customHeight="1">
      <c r="A4" s="1" t="s">
        <v>2</v>
      </c>
      <c r="B4" s="1" t="s">
        <v>3</v>
      </c>
      <c r="C4" s="2" t="s">
        <v>4</v>
      </c>
      <c r="D4" s="3" t="s">
        <v>5</v>
      </c>
      <c r="E4" s="3" t="s">
        <v>6</v>
      </c>
      <c r="F4" s="3" t="s">
        <v>7</v>
      </c>
      <c r="G4" s="2" t="s">
        <v>8</v>
      </c>
      <c r="H4" s="4" t="s">
        <v>9</v>
      </c>
      <c r="I4" s="1" t="s">
        <v>10</v>
      </c>
      <c r="J4" s="1" t="s">
        <v>11</v>
      </c>
      <c r="K4" s="5" t="s">
        <v>12</v>
      </c>
      <c r="L4" s="6" t="s">
        <v>13</v>
      </c>
    </row>
    <row r="5" spans="1:13" ht="15.75" customHeight="1">
      <c r="A5" s="7">
        <v>1</v>
      </c>
      <c r="B5" s="8" t="s">
        <v>14</v>
      </c>
      <c r="C5" s="9" t="s">
        <v>15</v>
      </c>
      <c r="D5" s="9">
        <v>53721</v>
      </c>
      <c r="E5" s="10">
        <v>44</v>
      </c>
      <c r="F5" s="11">
        <v>180</v>
      </c>
      <c r="G5" s="12">
        <v>180</v>
      </c>
      <c r="H5" s="12">
        <v>180</v>
      </c>
      <c r="I5" s="12"/>
      <c r="J5" s="13">
        <f t="shared" ref="J5:J30" si="0">($F5+$G5+$H5+$I5)</f>
        <v>540</v>
      </c>
      <c r="K5" s="13" t="s">
        <v>16</v>
      </c>
      <c r="L5" s="14"/>
      <c r="M5" s="15"/>
    </row>
    <row r="6" spans="1:13" ht="15.75" customHeight="1">
      <c r="A6" s="16">
        <v>2</v>
      </c>
      <c r="B6" s="8" t="s">
        <v>17</v>
      </c>
      <c r="C6" s="9" t="s">
        <v>18</v>
      </c>
      <c r="D6" s="9"/>
      <c r="E6" s="17">
        <v>91</v>
      </c>
      <c r="F6" s="12">
        <v>174</v>
      </c>
      <c r="G6" s="12">
        <v>180</v>
      </c>
      <c r="H6" s="12">
        <v>180</v>
      </c>
      <c r="I6" s="12"/>
      <c r="J6" s="13">
        <f t="shared" si="0"/>
        <v>534</v>
      </c>
      <c r="K6" s="18" t="s">
        <v>19</v>
      </c>
      <c r="L6" s="19"/>
      <c r="M6" s="15"/>
    </row>
    <row r="7" spans="1:13" ht="15.75" customHeight="1">
      <c r="A7" s="16">
        <v>3</v>
      </c>
      <c r="B7" s="20" t="s">
        <v>20</v>
      </c>
      <c r="C7" s="21" t="s">
        <v>21</v>
      </c>
      <c r="D7" s="21">
        <v>16042</v>
      </c>
      <c r="E7" s="10">
        <v>82</v>
      </c>
      <c r="F7" s="22">
        <v>179</v>
      </c>
      <c r="G7" s="23">
        <v>149</v>
      </c>
      <c r="H7" s="23">
        <v>180</v>
      </c>
      <c r="I7" s="12"/>
      <c r="J7" s="13">
        <f t="shared" si="0"/>
        <v>508</v>
      </c>
      <c r="K7" s="18" t="s">
        <v>22</v>
      </c>
      <c r="L7" s="19"/>
      <c r="M7" s="15"/>
    </row>
    <row r="8" spans="1:13" ht="15.75" customHeight="1">
      <c r="A8" s="16">
        <v>4</v>
      </c>
      <c r="B8" s="8" t="s">
        <v>23</v>
      </c>
      <c r="C8" s="9" t="s">
        <v>24</v>
      </c>
      <c r="D8" s="9">
        <v>54112</v>
      </c>
      <c r="E8" s="17" t="s">
        <v>25</v>
      </c>
      <c r="F8" s="12">
        <v>180</v>
      </c>
      <c r="G8" s="24">
        <v>174</v>
      </c>
      <c r="H8" s="24">
        <v>150</v>
      </c>
      <c r="I8" s="24"/>
      <c r="J8" s="13">
        <f t="shared" si="0"/>
        <v>504</v>
      </c>
      <c r="K8" s="18">
        <v>4</v>
      </c>
      <c r="L8" s="25"/>
      <c r="M8" s="15"/>
    </row>
    <row r="9" spans="1:13" s="27" customFormat="1" ht="15.75" customHeight="1">
      <c r="A9" s="16">
        <v>5</v>
      </c>
      <c r="B9" s="8" t="s">
        <v>26</v>
      </c>
      <c r="C9" s="9" t="s">
        <v>27</v>
      </c>
      <c r="D9" s="9">
        <v>54095</v>
      </c>
      <c r="E9" s="17">
        <v>96</v>
      </c>
      <c r="F9" s="24">
        <v>180</v>
      </c>
      <c r="G9" s="26">
        <v>176</v>
      </c>
      <c r="H9" s="26">
        <v>146</v>
      </c>
      <c r="I9" s="26"/>
      <c r="J9" s="13">
        <f t="shared" si="0"/>
        <v>502</v>
      </c>
      <c r="K9" s="18">
        <v>5</v>
      </c>
      <c r="L9" s="25"/>
      <c r="M9" s="15"/>
    </row>
    <row r="10" spans="1:13" s="27" customFormat="1" ht="15.75" customHeight="1">
      <c r="A10" s="16">
        <v>6</v>
      </c>
      <c r="B10" s="8" t="s">
        <v>28</v>
      </c>
      <c r="C10" s="9" t="s">
        <v>29</v>
      </c>
      <c r="D10" s="9"/>
      <c r="E10" s="17">
        <v>90</v>
      </c>
      <c r="F10" s="12">
        <v>134</v>
      </c>
      <c r="G10" s="12">
        <v>180</v>
      </c>
      <c r="H10" s="12">
        <v>180</v>
      </c>
      <c r="I10" s="12"/>
      <c r="J10" s="13">
        <f t="shared" si="0"/>
        <v>494</v>
      </c>
      <c r="K10" s="18">
        <v>6</v>
      </c>
      <c r="L10" s="25"/>
      <c r="M10" s="15"/>
    </row>
    <row r="11" spans="1:13" ht="15.75" customHeight="1">
      <c r="A11" s="16">
        <v>7</v>
      </c>
      <c r="B11" s="20" t="s">
        <v>30</v>
      </c>
      <c r="C11" s="21" t="s">
        <v>31</v>
      </c>
      <c r="D11" s="21">
        <v>70787</v>
      </c>
      <c r="E11" s="17">
        <v>66</v>
      </c>
      <c r="F11" s="11">
        <v>124</v>
      </c>
      <c r="G11" s="28">
        <v>180</v>
      </c>
      <c r="H11" s="28">
        <v>180</v>
      </c>
      <c r="I11" s="28"/>
      <c r="J11" s="13">
        <f t="shared" si="0"/>
        <v>484</v>
      </c>
      <c r="K11" s="18">
        <v>7</v>
      </c>
      <c r="L11" s="25"/>
      <c r="M11" s="15"/>
    </row>
    <row r="12" spans="1:13" ht="15.75" customHeight="1">
      <c r="A12" s="16">
        <v>8</v>
      </c>
      <c r="B12" s="20" t="s">
        <v>32</v>
      </c>
      <c r="C12" s="21" t="s">
        <v>33</v>
      </c>
      <c r="D12" s="21">
        <v>70785</v>
      </c>
      <c r="E12" s="10">
        <v>10</v>
      </c>
      <c r="F12" s="11">
        <v>107</v>
      </c>
      <c r="G12" s="12">
        <v>180</v>
      </c>
      <c r="H12" s="12">
        <v>180</v>
      </c>
      <c r="I12" s="12"/>
      <c r="J12" s="13">
        <f t="shared" si="0"/>
        <v>467</v>
      </c>
      <c r="K12" s="18">
        <v>8</v>
      </c>
      <c r="L12" s="25"/>
      <c r="M12" s="15"/>
    </row>
    <row r="13" spans="1:13" ht="15.75" customHeight="1">
      <c r="A13" s="16">
        <v>9</v>
      </c>
      <c r="B13" s="8" t="s">
        <v>34</v>
      </c>
      <c r="C13" s="9" t="s">
        <v>35</v>
      </c>
      <c r="D13" s="9">
        <v>24603</v>
      </c>
      <c r="E13" s="10">
        <v>54</v>
      </c>
      <c r="F13" s="11">
        <v>142</v>
      </c>
      <c r="G13" s="12">
        <v>136</v>
      </c>
      <c r="H13" s="12">
        <v>180</v>
      </c>
      <c r="I13" s="12"/>
      <c r="J13" s="13">
        <f t="shared" si="0"/>
        <v>458</v>
      </c>
      <c r="K13" s="18">
        <v>9</v>
      </c>
      <c r="L13" s="25"/>
      <c r="M13" s="15"/>
    </row>
    <row r="14" spans="1:13" ht="15.75" customHeight="1">
      <c r="A14" s="16">
        <v>10</v>
      </c>
      <c r="B14" s="8" t="s">
        <v>36</v>
      </c>
      <c r="C14" s="9" t="s">
        <v>37</v>
      </c>
      <c r="D14" s="9"/>
      <c r="E14" s="10">
        <v>56</v>
      </c>
      <c r="F14" s="11">
        <v>100</v>
      </c>
      <c r="G14" s="12">
        <v>178</v>
      </c>
      <c r="H14" s="12">
        <v>172</v>
      </c>
      <c r="I14" s="12"/>
      <c r="J14" s="13">
        <f t="shared" si="0"/>
        <v>450</v>
      </c>
      <c r="K14" s="18">
        <v>10</v>
      </c>
      <c r="L14" s="25"/>
      <c r="M14" s="15"/>
    </row>
    <row r="15" spans="1:13" ht="15.75" customHeight="1">
      <c r="A15" s="16">
        <v>11</v>
      </c>
      <c r="B15" s="8" t="s">
        <v>38</v>
      </c>
      <c r="C15" s="9" t="s">
        <v>39</v>
      </c>
      <c r="D15" s="9">
        <v>66922</v>
      </c>
      <c r="E15" s="10">
        <v>32</v>
      </c>
      <c r="F15" s="11">
        <v>125</v>
      </c>
      <c r="G15" s="12">
        <v>165</v>
      </c>
      <c r="H15" s="12">
        <v>158</v>
      </c>
      <c r="I15" s="12"/>
      <c r="J15" s="13">
        <f t="shared" si="0"/>
        <v>448</v>
      </c>
      <c r="K15" s="18">
        <v>11</v>
      </c>
      <c r="L15" s="25"/>
      <c r="M15" s="15"/>
    </row>
    <row r="16" spans="1:13" ht="15.75" customHeight="1">
      <c r="A16" s="16">
        <v>12</v>
      </c>
      <c r="B16" s="20" t="s">
        <v>40</v>
      </c>
      <c r="C16" s="21" t="s">
        <v>41</v>
      </c>
      <c r="D16" s="21">
        <v>75348</v>
      </c>
      <c r="E16" s="17">
        <v>11</v>
      </c>
      <c r="F16" s="11">
        <v>152</v>
      </c>
      <c r="G16" s="12">
        <v>121</v>
      </c>
      <c r="H16" s="12">
        <v>171</v>
      </c>
      <c r="I16" s="12"/>
      <c r="J16" s="13">
        <f t="shared" si="0"/>
        <v>444</v>
      </c>
      <c r="K16" s="18">
        <v>12</v>
      </c>
      <c r="L16" s="25"/>
      <c r="M16" s="15"/>
    </row>
    <row r="17" spans="1:13" ht="15.75" customHeight="1">
      <c r="A17" s="16">
        <v>13</v>
      </c>
      <c r="B17" s="8" t="s">
        <v>42</v>
      </c>
      <c r="C17" s="21" t="s">
        <v>43</v>
      </c>
      <c r="D17" s="21">
        <v>85414</v>
      </c>
      <c r="E17" s="10">
        <v>64</v>
      </c>
      <c r="F17" s="11">
        <v>171</v>
      </c>
      <c r="G17" s="12">
        <v>128</v>
      </c>
      <c r="H17" s="12">
        <v>139</v>
      </c>
      <c r="I17" s="12"/>
      <c r="J17" s="13">
        <f t="shared" si="0"/>
        <v>438</v>
      </c>
      <c r="K17" s="18">
        <v>13</v>
      </c>
      <c r="L17" s="25"/>
      <c r="M17" s="15"/>
    </row>
    <row r="18" spans="1:13" ht="15.75" customHeight="1">
      <c r="A18" s="16">
        <v>14</v>
      </c>
      <c r="B18" s="8" t="s">
        <v>44</v>
      </c>
      <c r="C18" s="29" t="s">
        <v>45</v>
      </c>
      <c r="D18" s="29" t="s">
        <v>46</v>
      </c>
      <c r="E18" s="30" t="s">
        <v>47</v>
      </c>
      <c r="F18" s="12">
        <v>121</v>
      </c>
      <c r="G18" s="31">
        <v>161</v>
      </c>
      <c r="H18" s="31">
        <v>152</v>
      </c>
      <c r="I18" s="31"/>
      <c r="J18" s="13">
        <f t="shared" si="0"/>
        <v>434</v>
      </c>
      <c r="K18" s="18">
        <v>14</v>
      </c>
      <c r="L18" s="25"/>
      <c r="M18" s="15"/>
    </row>
    <row r="19" spans="1:13" ht="15.75" customHeight="1">
      <c r="A19" s="16">
        <v>15</v>
      </c>
      <c r="B19" s="20" t="s">
        <v>48</v>
      </c>
      <c r="C19" s="21" t="s">
        <v>49</v>
      </c>
      <c r="D19" s="21">
        <v>85487</v>
      </c>
      <c r="E19" s="17">
        <v>42</v>
      </c>
      <c r="F19" s="32">
        <v>104</v>
      </c>
      <c r="G19" s="12">
        <v>143</v>
      </c>
      <c r="H19" s="12">
        <v>180</v>
      </c>
      <c r="I19" s="12"/>
      <c r="J19" s="13">
        <f t="shared" si="0"/>
        <v>427</v>
      </c>
      <c r="K19" s="18">
        <v>15</v>
      </c>
      <c r="L19" s="25"/>
      <c r="M19" s="15"/>
    </row>
    <row r="20" spans="1:13" ht="15.75" customHeight="1">
      <c r="A20" s="16">
        <v>16</v>
      </c>
      <c r="B20" s="20" t="s">
        <v>50</v>
      </c>
      <c r="C20" s="21" t="s">
        <v>51</v>
      </c>
      <c r="D20" s="21">
        <v>16077</v>
      </c>
      <c r="E20" s="10">
        <v>83</v>
      </c>
      <c r="F20" s="12">
        <v>109</v>
      </c>
      <c r="G20" s="12">
        <v>176</v>
      </c>
      <c r="H20" s="12">
        <v>128</v>
      </c>
      <c r="I20" s="12"/>
      <c r="J20" s="13">
        <f t="shared" si="0"/>
        <v>413</v>
      </c>
      <c r="K20" s="18">
        <v>16</v>
      </c>
      <c r="L20" s="25"/>
      <c r="M20" s="15"/>
    </row>
    <row r="21" spans="1:13" ht="15.75" customHeight="1">
      <c r="A21" s="16">
        <v>17</v>
      </c>
      <c r="B21" s="8" t="s">
        <v>52</v>
      </c>
      <c r="C21" s="9" t="s">
        <v>53</v>
      </c>
      <c r="D21" s="9"/>
      <c r="E21" s="17">
        <v>89</v>
      </c>
      <c r="F21" s="12">
        <v>161</v>
      </c>
      <c r="G21" s="12">
        <v>180</v>
      </c>
      <c r="H21" s="12">
        <v>55</v>
      </c>
      <c r="I21" s="12"/>
      <c r="J21" s="13">
        <f t="shared" si="0"/>
        <v>396</v>
      </c>
      <c r="K21" s="18">
        <v>17</v>
      </c>
      <c r="L21" s="25"/>
      <c r="M21" s="15"/>
    </row>
    <row r="22" spans="1:13" ht="15.75" customHeight="1">
      <c r="A22" s="16">
        <v>18</v>
      </c>
      <c r="B22" s="8" t="s">
        <v>54</v>
      </c>
      <c r="C22" s="9" t="s">
        <v>55</v>
      </c>
      <c r="D22" s="9">
        <v>54213</v>
      </c>
      <c r="E22" s="10">
        <v>14</v>
      </c>
      <c r="F22" s="11">
        <v>118</v>
      </c>
      <c r="G22" s="12">
        <v>88</v>
      </c>
      <c r="H22" s="12">
        <v>180</v>
      </c>
      <c r="I22" s="12"/>
      <c r="J22" s="13">
        <f t="shared" si="0"/>
        <v>386</v>
      </c>
      <c r="K22" s="18">
        <v>18</v>
      </c>
      <c r="L22" s="25"/>
      <c r="M22" s="15"/>
    </row>
    <row r="23" spans="1:13" ht="15.75" customHeight="1">
      <c r="A23" s="16">
        <v>19</v>
      </c>
      <c r="B23" s="20" t="s">
        <v>56</v>
      </c>
      <c r="C23" s="21" t="s">
        <v>57</v>
      </c>
      <c r="D23" s="21">
        <v>16229</v>
      </c>
      <c r="E23" s="10">
        <v>86</v>
      </c>
      <c r="F23" s="12">
        <v>128</v>
      </c>
      <c r="G23" s="12">
        <v>126</v>
      </c>
      <c r="H23" s="12">
        <v>115</v>
      </c>
      <c r="I23" s="12"/>
      <c r="J23" s="13">
        <f t="shared" si="0"/>
        <v>369</v>
      </c>
      <c r="K23" s="18">
        <v>19</v>
      </c>
      <c r="L23" s="25"/>
      <c r="M23" s="15"/>
    </row>
    <row r="24" spans="1:13" ht="15.75" customHeight="1">
      <c r="A24" s="16">
        <v>20</v>
      </c>
      <c r="B24" s="8" t="s">
        <v>58</v>
      </c>
      <c r="C24" s="9" t="s">
        <v>59</v>
      </c>
      <c r="D24" s="9">
        <v>94396</v>
      </c>
      <c r="E24" s="10">
        <v>45</v>
      </c>
      <c r="F24" s="11">
        <v>92</v>
      </c>
      <c r="G24" s="12">
        <v>180</v>
      </c>
      <c r="H24" s="12">
        <v>80</v>
      </c>
      <c r="I24" s="12"/>
      <c r="J24" s="13">
        <f t="shared" si="0"/>
        <v>352</v>
      </c>
      <c r="K24" s="18">
        <v>20</v>
      </c>
      <c r="L24" s="25"/>
      <c r="M24" s="15"/>
    </row>
    <row r="25" spans="1:13" ht="15.75" customHeight="1">
      <c r="A25" s="16">
        <v>21</v>
      </c>
      <c r="B25" s="20" t="s">
        <v>60</v>
      </c>
      <c r="C25" s="21" t="s">
        <v>61</v>
      </c>
      <c r="D25" s="21">
        <v>16079</v>
      </c>
      <c r="E25" s="10">
        <v>85</v>
      </c>
      <c r="F25" s="12">
        <v>112</v>
      </c>
      <c r="G25" s="12">
        <v>117</v>
      </c>
      <c r="H25" s="12">
        <v>118</v>
      </c>
      <c r="I25" s="12"/>
      <c r="J25" s="13">
        <f t="shared" si="0"/>
        <v>347</v>
      </c>
      <c r="K25" s="18">
        <v>21</v>
      </c>
      <c r="L25" s="25"/>
      <c r="M25" s="15"/>
    </row>
    <row r="26" spans="1:13" ht="15.75" customHeight="1">
      <c r="A26" s="16">
        <v>22</v>
      </c>
      <c r="B26" s="8" t="s">
        <v>62</v>
      </c>
      <c r="C26" s="9" t="s">
        <v>63</v>
      </c>
      <c r="D26" s="9">
        <v>24604</v>
      </c>
      <c r="E26" s="10">
        <v>55</v>
      </c>
      <c r="F26" s="11">
        <v>83</v>
      </c>
      <c r="G26" s="12">
        <v>103</v>
      </c>
      <c r="H26" s="12">
        <v>159</v>
      </c>
      <c r="I26" s="12"/>
      <c r="J26" s="13">
        <f t="shared" si="0"/>
        <v>345</v>
      </c>
      <c r="K26" s="18">
        <v>22</v>
      </c>
      <c r="L26" s="25"/>
      <c r="M26" s="15"/>
    </row>
    <row r="27" spans="1:13" ht="15.75" customHeight="1">
      <c r="A27" s="16">
        <v>23</v>
      </c>
      <c r="B27" s="33" t="s">
        <v>64</v>
      </c>
      <c r="C27" s="34" t="s">
        <v>65</v>
      </c>
      <c r="D27" s="34"/>
      <c r="E27" s="17">
        <v>87</v>
      </c>
      <c r="F27" s="12">
        <v>105</v>
      </c>
      <c r="G27" s="12">
        <v>133</v>
      </c>
      <c r="H27" s="12">
        <v>100</v>
      </c>
      <c r="I27" s="12"/>
      <c r="J27" s="13">
        <f t="shared" si="0"/>
        <v>338</v>
      </c>
      <c r="K27" s="18">
        <v>23</v>
      </c>
      <c r="L27" s="25"/>
      <c r="M27" s="15"/>
    </row>
    <row r="28" spans="1:13" ht="15.75" customHeight="1">
      <c r="A28" s="16">
        <v>24</v>
      </c>
      <c r="B28" s="8" t="s">
        <v>66</v>
      </c>
      <c r="C28" s="29" t="s">
        <v>67</v>
      </c>
      <c r="D28" s="29" t="s">
        <v>68</v>
      </c>
      <c r="E28" s="10">
        <v>58</v>
      </c>
      <c r="F28" s="11">
        <v>118</v>
      </c>
      <c r="G28" s="12">
        <v>116</v>
      </c>
      <c r="H28" s="12">
        <v>102</v>
      </c>
      <c r="I28" s="12"/>
      <c r="J28" s="13">
        <f t="shared" si="0"/>
        <v>336</v>
      </c>
      <c r="K28" s="18">
        <v>24</v>
      </c>
      <c r="L28" s="25"/>
      <c r="M28" s="15"/>
    </row>
    <row r="29" spans="1:13" ht="15.75" customHeight="1">
      <c r="A29" s="16">
        <v>25</v>
      </c>
      <c r="B29" s="8" t="s">
        <v>69</v>
      </c>
      <c r="C29" s="29" t="s">
        <v>70</v>
      </c>
      <c r="D29" s="29" t="s">
        <v>71</v>
      </c>
      <c r="E29" s="10">
        <v>100</v>
      </c>
      <c r="F29" s="26">
        <v>129</v>
      </c>
      <c r="G29" s="24">
        <v>96</v>
      </c>
      <c r="H29" s="24">
        <v>93</v>
      </c>
      <c r="I29" s="24"/>
      <c r="J29" s="13">
        <f t="shared" si="0"/>
        <v>318</v>
      </c>
      <c r="K29" s="18">
        <v>25</v>
      </c>
      <c r="L29" s="25"/>
      <c r="M29" s="15"/>
    </row>
    <row r="30" spans="1:13" ht="15.75" customHeight="1">
      <c r="A30" s="16">
        <v>26</v>
      </c>
      <c r="B30" s="8" t="s">
        <v>72</v>
      </c>
      <c r="C30" s="29" t="s">
        <v>73</v>
      </c>
      <c r="D30" s="29" t="s">
        <v>74</v>
      </c>
      <c r="E30" s="10">
        <v>18</v>
      </c>
      <c r="F30" s="11">
        <v>65</v>
      </c>
      <c r="G30" s="12">
        <v>152</v>
      </c>
      <c r="H30" s="12">
        <v>94</v>
      </c>
      <c r="I30" s="12"/>
      <c r="J30" s="13">
        <f t="shared" si="0"/>
        <v>311</v>
      </c>
      <c r="K30" s="18">
        <v>26</v>
      </c>
      <c r="L30" s="25"/>
      <c r="M30" s="15"/>
    </row>
    <row r="31" spans="1:13" ht="15.75" customHeight="1">
      <c r="A31" s="16">
        <v>27</v>
      </c>
      <c r="B31" s="20" t="s">
        <v>75</v>
      </c>
      <c r="C31" s="21" t="s">
        <v>76</v>
      </c>
      <c r="D31" s="21">
        <v>16078</v>
      </c>
      <c r="E31" s="10">
        <v>84</v>
      </c>
      <c r="F31" s="12" t="s">
        <v>77</v>
      </c>
      <c r="G31" s="24">
        <v>180</v>
      </c>
      <c r="H31" s="24">
        <v>127</v>
      </c>
      <c r="I31" s="24"/>
      <c r="J31" s="13">
        <f>G31+H31</f>
        <v>307</v>
      </c>
      <c r="K31" s="18">
        <v>27</v>
      </c>
      <c r="L31" s="25"/>
      <c r="M31" s="15"/>
    </row>
    <row r="32" spans="1:13" ht="15.75" customHeight="1">
      <c r="A32" s="16">
        <v>28</v>
      </c>
      <c r="B32" s="8" t="s">
        <v>78</v>
      </c>
      <c r="C32" s="9" t="s">
        <v>79</v>
      </c>
      <c r="D32" s="29" t="s">
        <v>80</v>
      </c>
      <c r="E32" s="10">
        <v>60</v>
      </c>
      <c r="F32" s="11">
        <v>106</v>
      </c>
      <c r="G32" s="12">
        <v>82</v>
      </c>
      <c r="H32" s="12">
        <v>113</v>
      </c>
      <c r="I32" s="12"/>
      <c r="J32" s="13">
        <f>($F32+$G32+$H32+$I32)</f>
        <v>301</v>
      </c>
      <c r="K32" s="18">
        <v>28</v>
      </c>
      <c r="L32" s="25"/>
      <c r="M32" s="15"/>
    </row>
    <row r="33" spans="1:13" ht="15.75" customHeight="1">
      <c r="A33" s="16">
        <v>29</v>
      </c>
      <c r="B33" s="8" t="s">
        <v>81</v>
      </c>
      <c r="C33" s="9" t="s">
        <v>82</v>
      </c>
      <c r="D33" s="9"/>
      <c r="E33" s="17">
        <v>61</v>
      </c>
      <c r="F33" s="11">
        <v>100</v>
      </c>
      <c r="G33" s="12">
        <v>109</v>
      </c>
      <c r="H33" s="12">
        <v>84</v>
      </c>
      <c r="I33" s="12"/>
      <c r="J33" s="13">
        <f>($F33+$G33+$H33+$I33)</f>
        <v>293</v>
      </c>
      <c r="K33" s="18">
        <v>29</v>
      </c>
      <c r="L33" s="25"/>
      <c r="M33" s="15"/>
    </row>
    <row r="34" spans="1:13" ht="15.75" customHeight="1">
      <c r="A34" s="16">
        <v>30</v>
      </c>
      <c r="B34" s="8" t="s">
        <v>83</v>
      </c>
      <c r="C34" s="29" t="s">
        <v>84</v>
      </c>
      <c r="D34" s="29" t="s">
        <v>85</v>
      </c>
      <c r="E34" s="10">
        <v>80</v>
      </c>
      <c r="F34" s="12">
        <v>112</v>
      </c>
      <c r="G34" s="12">
        <v>78</v>
      </c>
      <c r="H34" s="12">
        <v>98</v>
      </c>
      <c r="I34" s="12"/>
      <c r="J34" s="13">
        <f>($F34+$G34+$H34+$I34)</f>
        <v>288</v>
      </c>
      <c r="K34" s="18">
        <v>30</v>
      </c>
      <c r="L34" s="25"/>
      <c r="M34" s="15"/>
    </row>
    <row r="35" spans="1:13" ht="15.75" customHeight="1">
      <c r="A35" s="16">
        <v>31</v>
      </c>
      <c r="B35" s="20" t="s">
        <v>86</v>
      </c>
      <c r="C35" s="21" t="s">
        <v>87</v>
      </c>
      <c r="D35" s="21">
        <v>85511</v>
      </c>
      <c r="E35" s="17">
        <v>19</v>
      </c>
      <c r="F35" s="11">
        <v>68</v>
      </c>
      <c r="G35" s="12">
        <v>95</v>
      </c>
      <c r="H35" s="12">
        <v>113</v>
      </c>
      <c r="I35" s="12"/>
      <c r="J35" s="13">
        <f>($F35+$G35+$H35+$I35)</f>
        <v>276</v>
      </c>
      <c r="K35" s="18">
        <v>31</v>
      </c>
      <c r="L35" s="25"/>
      <c r="M35" s="15"/>
    </row>
    <row r="36" spans="1:13" ht="12.75" customHeight="1">
      <c r="A36" s="16">
        <v>32</v>
      </c>
      <c r="B36" s="8" t="s">
        <v>88</v>
      </c>
      <c r="C36" s="9" t="s">
        <v>89</v>
      </c>
      <c r="D36" s="9">
        <v>85401</v>
      </c>
      <c r="E36" s="10">
        <v>24</v>
      </c>
      <c r="F36" s="11">
        <v>144</v>
      </c>
      <c r="G36" s="12">
        <v>129</v>
      </c>
      <c r="H36" s="12" t="s">
        <v>77</v>
      </c>
      <c r="I36" s="12"/>
      <c r="J36" s="13">
        <f>($F36+$G36+$I36)</f>
        <v>273</v>
      </c>
      <c r="K36" s="18">
        <v>32</v>
      </c>
      <c r="L36" s="25"/>
      <c r="M36" s="15"/>
    </row>
    <row r="37" spans="1:13" ht="12.75" customHeight="1">
      <c r="A37" s="16">
        <v>33</v>
      </c>
      <c r="B37" s="35" t="s">
        <v>90</v>
      </c>
      <c r="C37" s="36" t="s">
        <v>91</v>
      </c>
      <c r="D37" s="36">
        <v>53956</v>
      </c>
      <c r="E37" s="37">
        <v>1</v>
      </c>
      <c r="F37" s="38">
        <v>125</v>
      </c>
      <c r="G37" s="12">
        <v>66</v>
      </c>
      <c r="H37" s="12">
        <v>69</v>
      </c>
      <c r="I37" s="12"/>
      <c r="J37" s="13">
        <f>($F37+$G37+$H37+$I37)</f>
        <v>260</v>
      </c>
      <c r="K37" s="18">
        <v>33</v>
      </c>
      <c r="L37" s="25"/>
      <c r="M37" s="15"/>
    </row>
    <row r="38" spans="1:13" ht="12.75" customHeight="1">
      <c r="A38" s="16">
        <v>34</v>
      </c>
      <c r="B38" s="8" t="s">
        <v>92</v>
      </c>
      <c r="C38" s="9" t="s">
        <v>93</v>
      </c>
      <c r="D38" s="9" t="s">
        <v>94</v>
      </c>
      <c r="E38" s="10">
        <v>27</v>
      </c>
      <c r="F38" s="39" t="s">
        <v>77</v>
      </c>
      <c r="G38" s="12">
        <v>180</v>
      </c>
      <c r="H38" s="12">
        <v>72</v>
      </c>
      <c r="I38" s="12"/>
      <c r="J38" s="13">
        <f>G38+H38</f>
        <v>252</v>
      </c>
      <c r="K38" s="18">
        <v>34</v>
      </c>
      <c r="L38" s="25"/>
      <c r="M38" s="15"/>
    </row>
    <row r="39" spans="1:13" ht="12.75" customHeight="1">
      <c r="A39" s="16">
        <v>35</v>
      </c>
      <c r="B39" s="8" t="s">
        <v>95</v>
      </c>
      <c r="C39" s="9" t="s">
        <v>96</v>
      </c>
      <c r="D39" s="9"/>
      <c r="E39" s="17">
        <v>99</v>
      </c>
      <c r="F39" s="12">
        <v>76</v>
      </c>
      <c r="G39" s="12">
        <v>56</v>
      </c>
      <c r="H39" s="12">
        <v>108</v>
      </c>
      <c r="I39" s="12"/>
      <c r="J39" s="13">
        <f>($F39+$G39+$H39+$I39)</f>
        <v>240</v>
      </c>
      <c r="K39" s="18">
        <v>35</v>
      </c>
      <c r="L39" s="25"/>
      <c r="M39" s="15"/>
    </row>
    <row r="40" spans="1:13" ht="15.75">
      <c r="A40" s="16">
        <v>36</v>
      </c>
      <c r="B40" s="8" t="s">
        <v>97</v>
      </c>
      <c r="C40" s="9" t="s">
        <v>98</v>
      </c>
      <c r="D40" s="217" t="s">
        <v>99</v>
      </c>
      <c r="E40" s="10">
        <v>28</v>
      </c>
      <c r="F40" s="11">
        <v>71</v>
      </c>
      <c r="G40" s="12">
        <v>46</v>
      </c>
      <c r="H40" s="12">
        <v>119</v>
      </c>
      <c r="I40" s="12"/>
      <c r="J40" s="13">
        <f>($F40+$G40+$H40+$I40)</f>
        <v>236</v>
      </c>
      <c r="K40" s="18">
        <v>36</v>
      </c>
      <c r="L40" s="25"/>
      <c r="M40" s="40"/>
    </row>
    <row r="41" spans="1:13" ht="15.75">
      <c r="A41" s="16">
        <v>37</v>
      </c>
      <c r="B41" s="8" t="s">
        <v>100</v>
      </c>
      <c r="C41" s="9" t="s">
        <v>101</v>
      </c>
      <c r="D41" s="217"/>
      <c r="E41" s="10">
        <v>29</v>
      </c>
      <c r="F41" s="11" t="s">
        <v>77</v>
      </c>
      <c r="G41" s="12">
        <v>77</v>
      </c>
      <c r="H41" s="12">
        <v>129</v>
      </c>
      <c r="I41" s="12"/>
      <c r="J41" s="13">
        <f>$G41+$H41</f>
        <v>206</v>
      </c>
      <c r="K41" s="18">
        <v>37</v>
      </c>
      <c r="L41" s="41"/>
      <c r="M41" s="42"/>
    </row>
    <row r="42" spans="1:13" ht="15.75">
      <c r="A42" s="16">
        <v>38</v>
      </c>
      <c r="B42" s="8" t="s">
        <v>102</v>
      </c>
      <c r="C42" s="9" t="s">
        <v>103</v>
      </c>
      <c r="D42" s="217"/>
      <c r="E42" s="10">
        <v>37</v>
      </c>
      <c r="F42" s="11" t="s">
        <v>77</v>
      </c>
      <c r="G42" s="12">
        <v>118</v>
      </c>
      <c r="H42" s="12">
        <v>87</v>
      </c>
      <c r="I42" s="12"/>
      <c r="J42" s="13">
        <f>G42+H42</f>
        <v>205</v>
      </c>
      <c r="K42" s="18">
        <v>38</v>
      </c>
      <c r="L42" s="43"/>
      <c r="M42" s="40"/>
    </row>
    <row r="43" spans="1:13" ht="15.75">
      <c r="A43" s="16">
        <v>39</v>
      </c>
      <c r="B43" s="8" t="s">
        <v>104</v>
      </c>
      <c r="C43" s="9" t="s">
        <v>105</v>
      </c>
      <c r="D43" s="217"/>
      <c r="E43" s="17">
        <v>63</v>
      </c>
      <c r="F43" s="11" t="s">
        <v>77</v>
      </c>
      <c r="G43" s="12">
        <v>78</v>
      </c>
      <c r="H43" s="12">
        <v>112</v>
      </c>
      <c r="I43" s="12"/>
      <c r="J43" s="13">
        <f>$G43+$H43</f>
        <v>190</v>
      </c>
      <c r="K43" s="18">
        <v>39</v>
      </c>
      <c r="L43" s="43"/>
      <c r="M43" s="40"/>
    </row>
    <row r="44" spans="1:13" ht="15.75">
      <c r="A44" s="16">
        <v>40</v>
      </c>
      <c r="B44" s="20" t="s">
        <v>106</v>
      </c>
      <c r="C44" s="21" t="s">
        <v>107</v>
      </c>
      <c r="D44" s="21">
        <v>85522</v>
      </c>
      <c r="E44" s="17">
        <v>9</v>
      </c>
      <c r="F44" s="11" t="s">
        <v>77</v>
      </c>
      <c r="G44" s="22">
        <v>43</v>
      </c>
      <c r="H44" s="22">
        <v>118</v>
      </c>
      <c r="I44" s="22"/>
      <c r="J44" s="13">
        <f>G44+H44</f>
        <v>161</v>
      </c>
      <c r="K44" s="18">
        <v>40</v>
      </c>
      <c r="L44" s="43"/>
      <c r="M44" s="40"/>
    </row>
    <row r="45" spans="1:13" ht="15.75">
      <c r="A45" s="16">
        <v>41</v>
      </c>
      <c r="B45" s="8" t="s">
        <v>108</v>
      </c>
      <c r="C45" s="9" t="s">
        <v>109</v>
      </c>
      <c r="D45" s="9" t="s">
        <v>94</v>
      </c>
      <c r="E45" s="10">
        <v>33</v>
      </c>
      <c r="F45" s="11">
        <v>115</v>
      </c>
      <c r="G45" s="12" t="s">
        <v>77</v>
      </c>
      <c r="H45" s="12">
        <v>38</v>
      </c>
      <c r="I45" s="12"/>
      <c r="J45" s="13">
        <f>F45+H45</f>
        <v>153</v>
      </c>
      <c r="K45" s="18">
        <v>41</v>
      </c>
      <c r="L45" s="43"/>
      <c r="M45" s="40"/>
    </row>
    <row r="46" spans="1:13" ht="15.75">
      <c r="A46" s="16">
        <v>42</v>
      </c>
      <c r="B46" s="33" t="s">
        <v>110</v>
      </c>
      <c r="C46" s="34" t="s">
        <v>111</v>
      </c>
      <c r="D46" s="34"/>
      <c r="E46" s="17">
        <v>98</v>
      </c>
      <c r="F46" s="12" t="s">
        <v>77</v>
      </c>
      <c r="G46" s="12">
        <v>95</v>
      </c>
      <c r="H46" s="12">
        <v>54</v>
      </c>
      <c r="I46" s="12"/>
      <c r="J46" s="13">
        <f>G46+H46</f>
        <v>149</v>
      </c>
      <c r="K46" s="18">
        <v>42</v>
      </c>
      <c r="L46" s="43"/>
      <c r="M46" s="40"/>
    </row>
    <row r="47" spans="1:13" ht="15.75">
      <c r="A47" s="16">
        <v>43</v>
      </c>
      <c r="B47" s="8" t="s">
        <v>112</v>
      </c>
      <c r="C47" s="9" t="s">
        <v>113</v>
      </c>
      <c r="D47" s="9">
        <v>54212</v>
      </c>
      <c r="E47" s="10">
        <v>35</v>
      </c>
      <c r="F47" s="11">
        <v>84</v>
      </c>
      <c r="G47" s="12" t="s">
        <v>77</v>
      </c>
      <c r="H47" s="12" t="s">
        <v>77</v>
      </c>
      <c r="I47" s="12"/>
      <c r="J47" s="13">
        <v>84</v>
      </c>
      <c r="K47" s="18">
        <v>43</v>
      </c>
      <c r="L47" s="43"/>
      <c r="M47" s="40"/>
    </row>
    <row r="48" spans="1:13" ht="15.75">
      <c r="A48" s="16">
        <v>44</v>
      </c>
      <c r="B48" s="8" t="s">
        <v>114</v>
      </c>
      <c r="C48" s="9" t="s">
        <v>115</v>
      </c>
      <c r="D48" s="9" t="s">
        <v>94</v>
      </c>
      <c r="E48" s="10">
        <v>31</v>
      </c>
      <c r="F48" s="11">
        <v>70</v>
      </c>
      <c r="G48" s="12" t="s">
        <v>116</v>
      </c>
      <c r="H48" s="12" t="s">
        <v>116</v>
      </c>
      <c r="I48" s="12"/>
      <c r="J48" s="13">
        <v>70</v>
      </c>
      <c r="K48" s="18">
        <v>44</v>
      </c>
      <c r="L48" s="43"/>
      <c r="M48" s="40"/>
    </row>
    <row r="49" spans="1:13" ht="16.5">
      <c r="A49" s="16">
        <v>45</v>
      </c>
      <c r="B49" s="44" t="s">
        <v>117</v>
      </c>
      <c r="C49" s="45" t="s">
        <v>118</v>
      </c>
      <c r="D49" s="45" t="s">
        <v>119</v>
      </c>
      <c r="E49" s="46">
        <v>57</v>
      </c>
      <c r="F49" s="47" t="s">
        <v>120</v>
      </c>
      <c r="G49" s="12" t="s">
        <v>77</v>
      </c>
      <c r="H49" s="12">
        <v>48</v>
      </c>
      <c r="I49" s="12"/>
      <c r="J49" s="13">
        <v>48</v>
      </c>
      <c r="K49" s="18">
        <v>45</v>
      </c>
      <c r="L49" s="43"/>
      <c r="M49" s="40"/>
    </row>
    <row r="50" spans="1:13" ht="15.75">
      <c r="A50" s="16">
        <v>46</v>
      </c>
      <c r="B50" s="8" t="s">
        <v>121</v>
      </c>
      <c r="C50" s="9" t="s">
        <v>122</v>
      </c>
      <c r="D50" s="9" t="s">
        <v>94</v>
      </c>
      <c r="E50" s="10">
        <v>38</v>
      </c>
      <c r="F50" s="11" t="s">
        <v>77</v>
      </c>
      <c r="G50" s="12">
        <v>24</v>
      </c>
      <c r="H50" s="12" t="s">
        <v>120</v>
      </c>
      <c r="I50" s="12"/>
      <c r="J50" s="13">
        <v>24</v>
      </c>
      <c r="K50" s="18">
        <v>46</v>
      </c>
      <c r="L50" s="43"/>
      <c r="M50" s="40"/>
    </row>
    <row r="51" spans="1:13" ht="15.75">
      <c r="A51" s="16">
        <v>47</v>
      </c>
      <c r="B51" s="8" t="s">
        <v>123</v>
      </c>
      <c r="C51" s="9" t="s">
        <v>124</v>
      </c>
      <c r="D51" s="9"/>
      <c r="E51" s="17">
        <v>88</v>
      </c>
      <c r="F51" s="12" t="s">
        <v>77</v>
      </c>
      <c r="G51" s="12" t="s">
        <v>77</v>
      </c>
      <c r="H51" s="12" t="s">
        <v>120</v>
      </c>
      <c r="I51" s="12"/>
      <c r="J51" s="13">
        <v>0</v>
      </c>
      <c r="K51" s="18">
        <v>47</v>
      </c>
      <c r="L51" s="43"/>
      <c r="M51" s="40"/>
    </row>
    <row r="52" spans="1:13" ht="15.75">
      <c r="A52" s="48">
        <v>48</v>
      </c>
      <c r="B52" s="8" t="s">
        <v>125</v>
      </c>
      <c r="C52" s="9" t="s">
        <v>126</v>
      </c>
      <c r="D52" s="9">
        <v>53995</v>
      </c>
      <c r="E52" s="10">
        <v>34</v>
      </c>
      <c r="F52" s="11" t="s">
        <v>77</v>
      </c>
      <c r="G52" s="12" t="s">
        <v>77</v>
      </c>
      <c r="H52" s="12" t="s">
        <v>120</v>
      </c>
      <c r="I52" s="12"/>
      <c r="J52" s="13">
        <v>0</v>
      </c>
      <c r="K52" s="18">
        <v>47</v>
      </c>
      <c r="L52" s="43"/>
      <c r="M52" s="40"/>
    </row>
    <row r="53" spans="1:13" ht="15.75">
      <c r="A53" s="48">
        <v>49</v>
      </c>
      <c r="B53" s="44" t="s">
        <v>127</v>
      </c>
      <c r="C53" s="49" t="s">
        <v>128</v>
      </c>
      <c r="D53" s="50"/>
      <c r="E53" s="51">
        <v>23</v>
      </c>
      <c r="F53" s="31" t="s">
        <v>77</v>
      </c>
      <c r="G53" s="12" t="s">
        <v>120</v>
      </c>
      <c r="H53" s="12" t="s">
        <v>120</v>
      </c>
      <c r="I53" s="12"/>
      <c r="J53" s="13">
        <v>0</v>
      </c>
      <c r="K53" s="18">
        <v>47</v>
      </c>
      <c r="L53" s="52"/>
      <c r="M53" s="53"/>
    </row>
    <row r="54" spans="1:13" ht="12.75" customHeight="1">
      <c r="A54" s="48">
        <v>50</v>
      </c>
      <c r="B54" s="8" t="s">
        <v>129</v>
      </c>
      <c r="C54" s="9" t="s">
        <v>130</v>
      </c>
      <c r="D54" s="9" t="s">
        <v>94</v>
      </c>
      <c r="E54" s="54">
        <v>59</v>
      </c>
      <c r="F54" s="24" t="s">
        <v>77</v>
      </c>
      <c r="G54" s="12" t="s">
        <v>77</v>
      </c>
      <c r="H54" s="12" t="s">
        <v>77</v>
      </c>
      <c r="I54" s="12"/>
      <c r="J54" s="13">
        <v>0</v>
      </c>
      <c r="K54" s="18">
        <v>47</v>
      </c>
      <c r="L54" s="43"/>
      <c r="M54" s="40"/>
    </row>
    <row r="55" spans="1:13" ht="15.75">
      <c r="A55" s="48">
        <v>51</v>
      </c>
      <c r="B55" s="8" t="s">
        <v>131</v>
      </c>
      <c r="C55" s="9" t="s">
        <v>132</v>
      </c>
      <c r="D55" s="9"/>
      <c r="E55" s="55">
        <v>8</v>
      </c>
      <c r="F55" s="11" t="s">
        <v>116</v>
      </c>
      <c r="G55" s="12" t="s">
        <v>77</v>
      </c>
      <c r="H55" s="12" t="s">
        <v>120</v>
      </c>
      <c r="I55" s="12"/>
      <c r="J55" s="13">
        <v>0</v>
      </c>
      <c r="K55" s="18">
        <v>47</v>
      </c>
      <c r="L55" s="43"/>
      <c r="M55" s="40"/>
    </row>
    <row r="56" spans="1:13" ht="15.75">
      <c r="A56" s="48">
        <v>52</v>
      </c>
      <c r="B56" s="8" t="s">
        <v>133</v>
      </c>
      <c r="C56" s="9" t="s">
        <v>134</v>
      </c>
      <c r="D56" s="9" t="s">
        <v>94</v>
      </c>
      <c r="E56" s="10">
        <v>30</v>
      </c>
      <c r="F56" s="11" t="s">
        <v>77</v>
      </c>
      <c r="G56" s="12" t="s">
        <v>120</v>
      </c>
      <c r="H56" s="12" t="s">
        <v>77</v>
      </c>
      <c r="I56" s="12"/>
      <c r="J56" s="13">
        <v>0</v>
      </c>
      <c r="K56" s="18">
        <v>47</v>
      </c>
      <c r="L56" s="56"/>
    </row>
    <row r="57" spans="1:13" ht="15.75">
      <c r="A57" s="48">
        <v>53</v>
      </c>
      <c r="B57" s="8" t="s">
        <v>135</v>
      </c>
      <c r="C57" s="9" t="s">
        <v>136</v>
      </c>
      <c r="D57" s="9">
        <v>61253</v>
      </c>
      <c r="E57" s="10">
        <v>15</v>
      </c>
      <c r="F57" s="11" t="s">
        <v>77</v>
      </c>
      <c r="G57" s="12" t="s">
        <v>77</v>
      </c>
      <c r="H57" s="12" t="s">
        <v>77</v>
      </c>
      <c r="I57" s="12"/>
      <c r="J57" s="13">
        <v>0</v>
      </c>
      <c r="K57" s="18">
        <v>47</v>
      </c>
      <c r="L57" s="56"/>
    </row>
    <row r="58" spans="1:13" ht="15.75">
      <c r="A58" s="48">
        <v>54</v>
      </c>
      <c r="B58" s="8" t="s">
        <v>137</v>
      </c>
      <c r="C58" s="9" t="s">
        <v>138</v>
      </c>
      <c r="D58" s="9" t="s">
        <v>94</v>
      </c>
      <c r="E58" s="57">
        <v>65</v>
      </c>
      <c r="F58" s="11" t="s">
        <v>77</v>
      </c>
      <c r="G58" s="12" t="s">
        <v>77</v>
      </c>
      <c r="H58" s="12" t="s">
        <v>77</v>
      </c>
      <c r="I58" s="12"/>
      <c r="J58" s="13">
        <v>0</v>
      </c>
      <c r="K58" s="18">
        <v>47</v>
      </c>
      <c r="L58" s="58"/>
    </row>
    <row r="59" spans="1:13">
      <c r="E59" s="59"/>
      <c r="F59" s="59"/>
    </row>
    <row r="60" spans="1:13" ht="15">
      <c r="B60" s="60" t="s">
        <v>139</v>
      </c>
      <c r="E60" s="218" t="s">
        <v>140</v>
      </c>
      <c r="F60" s="218"/>
      <c r="G60" s="218"/>
    </row>
    <row r="61" spans="1:13" ht="15">
      <c r="B61" s="219" t="s">
        <v>141</v>
      </c>
      <c r="C61" s="219"/>
      <c r="E61" s="220" t="s">
        <v>142</v>
      </c>
      <c r="F61" s="220"/>
      <c r="G61" s="220"/>
    </row>
    <row r="62" spans="1:13" ht="15">
      <c r="B62" s="221" t="s">
        <v>143</v>
      </c>
      <c r="C62" s="221"/>
    </row>
    <row r="63" spans="1:13" ht="15">
      <c r="B63" s="219" t="s">
        <v>144</v>
      </c>
      <c r="C63" s="219"/>
    </row>
  </sheetData>
  <sheetProtection selectLockedCells="1" selectUnlockedCells="1"/>
  <autoFilter ref="I1:I57"/>
  <mergeCells count="8">
    <mergeCell ref="B62:C62"/>
    <mergeCell ref="B63:C63"/>
    <mergeCell ref="A1:L1"/>
    <mergeCell ref="A2:L3"/>
    <mergeCell ref="D40:D43"/>
    <mergeCell ref="E60:G60"/>
    <mergeCell ref="B61:C61"/>
    <mergeCell ref="E61:G61"/>
  </mergeCells>
  <conditionalFormatting sqref="B5:D6 B8:D8 B10:D10 B13:D14 B18:D18 B21:D21 B24:D24 B26:D26 B29:B30 B32:D34 B36:D39 B43:D43 B45:D45 B47:D48 B51:D51 B53:C55 B58:D58 C28:D30 D54:D55">
    <cfRule type="cellIs" dxfId="34" priority="1" stopIfTrue="1" operator="equal">
      <formula>180</formula>
    </cfRule>
  </conditionalFormatting>
  <conditionalFormatting sqref="E36 E44 E58 F7 F20 F37 G5:I5 G11:I17 G19:I19 G22:I22 G24:I24 G26:I26 G28:I28 G30:I30 G32:I38 G40:I45 G47:I50 G52:I58 J5:K58 M5 M39">
    <cfRule type="cellIs" dxfId="33" priority="2" stopIfTrue="1" operator="equal">
      <formula>180</formula>
    </cfRule>
  </conditionalFormatting>
  <pageMargins left="1.1000000000000001" right="0.75" top="0.4375" bottom="1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5"/>
  <sheetViews>
    <sheetView topLeftCell="A49" workbookViewId="0">
      <selection activeCell="D64" activeCellId="1" sqref="A1:L25 D64"/>
    </sheetView>
  </sheetViews>
  <sheetFormatPr defaultRowHeight="12.75"/>
  <cols>
    <col min="1" max="1" width="3.28515625" style="62" customWidth="1"/>
    <col min="2" max="2" width="25.7109375" style="62" customWidth="1"/>
    <col min="3" max="3" width="14.85546875" style="62" customWidth="1"/>
    <col min="4" max="4" width="13.140625" style="62" customWidth="1"/>
    <col min="5" max="5" width="11.7109375" style="62" customWidth="1"/>
    <col min="6" max="8" width="7.85546875" style="62" customWidth="1"/>
    <col min="9" max="9" width="7.140625" style="62" customWidth="1"/>
    <col min="10" max="10" width="6.140625" style="62" customWidth="1"/>
    <col min="11" max="11" width="6.5703125" style="62" customWidth="1"/>
    <col min="12" max="12" width="11.42578125" style="62" customWidth="1"/>
    <col min="13" max="16384" width="9.140625" style="62"/>
  </cols>
  <sheetData>
    <row r="1" spans="1:15" ht="25.5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5" ht="12.75" customHeight="1">
      <c r="A2" s="223" t="s">
        <v>145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5" ht="13.5" customHeight="1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5" ht="15" customHeight="1">
      <c r="A4" s="6" t="s">
        <v>2</v>
      </c>
      <c r="B4" s="6" t="s">
        <v>3</v>
      </c>
      <c r="C4" s="63" t="s">
        <v>4</v>
      </c>
      <c r="D4" s="63" t="s">
        <v>5</v>
      </c>
      <c r="E4" s="63" t="s">
        <v>6</v>
      </c>
      <c r="F4" s="64" t="s">
        <v>7</v>
      </c>
      <c r="G4" s="63" t="s">
        <v>8</v>
      </c>
      <c r="H4" s="64" t="s">
        <v>9</v>
      </c>
      <c r="I4" s="6" t="s">
        <v>10</v>
      </c>
      <c r="J4" s="65" t="s">
        <v>11</v>
      </c>
      <c r="K4" s="66" t="s">
        <v>12</v>
      </c>
      <c r="L4" s="65" t="s">
        <v>13</v>
      </c>
    </row>
    <row r="5" spans="1:15" ht="15.75" customHeight="1">
      <c r="A5" s="67">
        <v>1</v>
      </c>
      <c r="B5" s="8" t="s">
        <v>60</v>
      </c>
      <c r="C5" s="9" t="s">
        <v>61</v>
      </c>
      <c r="D5" s="9">
        <v>16079</v>
      </c>
      <c r="E5" s="10">
        <v>85</v>
      </c>
      <c r="F5" s="68">
        <v>134</v>
      </c>
      <c r="G5" s="68">
        <v>137</v>
      </c>
      <c r="H5" s="68">
        <v>180</v>
      </c>
      <c r="I5" s="68"/>
      <c r="J5" s="69">
        <f t="shared" ref="J5:J36" si="0">($F5+$G5+$H5+$I5)</f>
        <v>451</v>
      </c>
      <c r="K5" s="70" t="s">
        <v>16</v>
      </c>
      <c r="L5" s="71"/>
    </row>
    <row r="6" spans="1:15" ht="15.75" customHeight="1">
      <c r="A6" s="72">
        <v>2</v>
      </c>
      <c r="B6" s="8" t="s">
        <v>14</v>
      </c>
      <c r="C6" s="9" t="s">
        <v>15</v>
      </c>
      <c r="D6" s="9">
        <v>53721</v>
      </c>
      <c r="E6" s="10">
        <v>44</v>
      </c>
      <c r="F6" s="68">
        <v>128</v>
      </c>
      <c r="G6" s="68">
        <v>148</v>
      </c>
      <c r="H6" s="68">
        <v>138</v>
      </c>
      <c r="I6" s="68">
        <v>127</v>
      </c>
      <c r="J6" s="69">
        <f t="shared" si="0"/>
        <v>541</v>
      </c>
      <c r="K6" s="70" t="s">
        <v>19</v>
      </c>
      <c r="L6" s="73"/>
    </row>
    <row r="7" spans="1:15" ht="15.75" customHeight="1">
      <c r="A7" s="72">
        <v>3</v>
      </c>
      <c r="B7" s="8" t="s">
        <v>20</v>
      </c>
      <c r="C7" s="9" t="s">
        <v>21</v>
      </c>
      <c r="D7" s="9">
        <v>16042</v>
      </c>
      <c r="E7" s="10">
        <v>82</v>
      </c>
      <c r="F7" s="68">
        <v>113</v>
      </c>
      <c r="G7" s="68">
        <v>153</v>
      </c>
      <c r="H7" s="68">
        <v>148</v>
      </c>
      <c r="I7" s="68">
        <v>112</v>
      </c>
      <c r="J7" s="69">
        <f t="shared" si="0"/>
        <v>526</v>
      </c>
      <c r="K7" s="70" t="s">
        <v>22</v>
      </c>
      <c r="L7" s="73"/>
    </row>
    <row r="8" spans="1:15" ht="15.75" customHeight="1">
      <c r="A8" s="72">
        <v>4</v>
      </c>
      <c r="B8" s="8" t="s">
        <v>28</v>
      </c>
      <c r="C8" s="9" t="s">
        <v>29</v>
      </c>
      <c r="D8" s="9"/>
      <c r="E8" s="10">
        <v>90</v>
      </c>
      <c r="F8" s="68">
        <v>121</v>
      </c>
      <c r="G8" s="12">
        <v>94</v>
      </c>
      <c r="H8" s="12">
        <v>180</v>
      </c>
      <c r="I8" s="12"/>
      <c r="J8" s="69">
        <f t="shared" si="0"/>
        <v>395</v>
      </c>
      <c r="K8" s="70" t="s">
        <v>146</v>
      </c>
      <c r="L8" s="74"/>
    </row>
    <row r="9" spans="1:15" ht="15.75" customHeight="1">
      <c r="A9" s="72">
        <v>5</v>
      </c>
      <c r="B9" s="8" t="s">
        <v>75</v>
      </c>
      <c r="C9" s="9" t="s">
        <v>76</v>
      </c>
      <c r="D9" s="9">
        <v>16078</v>
      </c>
      <c r="E9" s="10">
        <v>84</v>
      </c>
      <c r="F9" s="75">
        <v>108</v>
      </c>
      <c r="G9" s="75">
        <v>180</v>
      </c>
      <c r="H9" s="75">
        <v>105</v>
      </c>
      <c r="I9" s="75"/>
      <c r="J9" s="69">
        <f t="shared" si="0"/>
        <v>393</v>
      </c>
      <c r="K9" s="70" t="s">
        <v>147</v>
      </c>
      <c r="L9" s="73"/>
    </row>
    <row r="10" spans="1:15" ht="15.75" customHeight="1">
      <c r="A10" s="72">
        <v>6</v>
      </c>
      <c r="B10" s="8" t="s">
        <v>44</v>
      </c>
      <c r="C10" s="29" t="s">
        <v>45</v>
      </c>
      <c r="D10" s="29" t="s">
        <v>46</v>
      </c>
      <c r="E10" s="10">
        <v>81</v>
      </c>
      <c r="F10" s="68">
        <v>104</v>
      </c>
      <c r="G10" s="68">
        <v>124</v>
      </c>
      <c r="H10" s="68">
        <v>164</v>
      </c>
      <c r="I10" s="68"/>
      <c r="J10" s="69">
        <f t="shared" si="0"/>
        <v>392</v>
      </c>
      <c r="K10" s="70" t="s">
        <v>148</v>
      </c>
      <c r="L10" s="74"/>
    </row>
    <row r="11" spans="1:15" ht="15.75" customHeight="1">
      <c r="A11" s="72">
        <v>7</v>
      </c>
      <c r="B11" s="8" t="s">
        <v>95</v>
      </c>
      <c r="C11" s="9" t="s">
        <v>96</v>
      </c>
      <c r="D11" s="9"/>
      <c r="E11" s="10">
        <v>99</v>
      </c>
      <c r="F11" s="12">
        <v>85</v>
      </c>
      <c r="G11" s="12">
        <v>155</v>
      </c>
      <c r="H11" s="12">
        <v>142</v>
      </c>
      <c r="I11" s="12"/>
      <c r="J11" s="69">
        <f t="shared" si="0"/>
        <v>382</v>
      </c>
      <c r="K11" s="70" t="s">
        <v>149</v>
      </c>
      <c r="L11" s="74"/>
    </row>
    <row r="12" spans="1:15" ht="15.75" customHeight="1">
      <c r="A12" s="72">
        <v>8</v>
      </c>
      <c r="B12" s="8" t="s">
        <v>133</v>
      </c>
      <c r="C12" s="9" t="s">
        <v>134</v>
      </c>
      <c r="D12" s="9" t="s">
        <v>94</v>
      </c>
      <c r="E12" s="10">
        <v>30</v>
      </c>
      <c r="F12" s="68">
        <v>104</v>
      </c>
      <c r="G12" s="68">
        <v>180</v>
      </c>
      <c r="H12" s="68">
        <v>97</v>
      </c>
      <c r="I12" s="68"/>
      <c r="J12" s="69">
        <f t="shared" si="0"/>
        <v>381</v>
      </c>
      <c r="K12" s="70" t="s">
        <v>150</v>
      </c>
      <c r="L12" s="74"/>
    </row>
    <row r="13" spans="1:15" ht="15.75" customHeight="1">
      <c r="A13" s="72">
        <v>9</v>
      </c>
      <c r="B13" s="8" t="s">
        <v>52</v>
      </c>
      <c r="C13" s="9" t="s">
        <v>53</v>
      </c>
      <c r="D13" s="9"/>
      <c r="E13" s="10">
        <v>89</v>
      </c>
      <c r="F13" s="68">
        <v>87</v>
      </c>
      <c r="G13" s="68">
        <v>180</v>
      </c>
      <c r="H13" s="68">
        <v>97</v>
      </c>
      <c r="I13" s="12"/>
      <c r="J13" s="69">
        <f t="shared" si="0"/>
        <v>364</v>
      </c>
      <c r="K13" s="70" t="s">
        <v>151</v>
      </c>
      <c r="L13" s="74"/>
    </row>
    <row r="14" spans="1:15" ht="15.75" customHeight="1">
      <c r="A14" s="72">
        <v>10</v>
      </c>
      <c r="B14" s="8" t="s">
        <v>54</v>
      </c>
      <c r="C14" s="9" t="s">
        <v>55</v>
      </c>
      <c r="D14" s="9">
        <v>54213</v>
      </c>
      <c r="E14" s="10">
        <v>14</v>
      </c>
      <c r="F14" s="68">
        <v>87</v>
      </c>
      <c r="G14" s="68">
        <v>134</v>
      </c>
      <c r="H14" s="68">
        <v>138</v>
      </c>
      <c r="I14" s="68"/>
      <c r="J14" s="69">
        <f t="shared" si="0"/>
        <v>359</v>
      </c>
      <c r="K14" s="70" t="s">
        <v>152</v>
      </c>
      <c r="L14" s="74"/>
    </row>
    <row r="15" spans="1:15" ht="15.75" customHeight="1">
      <c r="A15" s="72">
        <v>11</v>
      </c>
      <c r="B15" s="8" t="s">
        <v>26</v>
      </c>
      <c r="C15" s="9" t="s">
        <v>27</v>
      </c>
      <c r="D15" s="9">
        <v>54095</v>
      </c>
      <c r="E15" s="10">
        <v>96</v>
      </c>
      <c r="F15" s="12">
        <v>107</v>
      </c>
      <c r="G15" s="12">
        <v>165</v>
      </c>
      <c r="H15" s="12">
        <v>85</v>
      </c>
      <c r="I15" s="12"/>
      <c r="J15" s="69">
        <f t="shared" si="0"/>
        <v>357</v>
      </c>
      <c r="K15" s="70" t="s">
        <v>153</v>
      </c>
      <c r="L15" s="74"/>
    </row>
    <row r="16" spans="1:15" ht="15.75" customHeight="1">
      <c r="A16" s="72">
        <v>12</v>
      </c>
      <c r="B16" s="8" t="s">
        <v>92</v>
      </c>
      <c r="C16" s="9" t="s">
        <v>93</v>
      </c>
      <c r="D16" s="9" t="s">
        <v>94</v>
      </c>
      <c r="E16" s="10">
        <v>27</v>
      </c>
      <c r="F16" s="68">
        <v>103</v>
      </c>
      <c r="G16" s="68">
        <v>169</v>
      </c>
      <c r="H16" s="68">
        <v>85</v>
      </c>
      <c r="I16" s="68"/>
      <c r="J16" s="69">
        <f t="shared" si="0"/>
        <v>357</v>
      </c>
      <c r="K16" s="70" t="s">
        <v>153</v>
      </c>
      <c r="L16" s="74"/>
      <c r="N16" s="76"/>
      <c r="O16" s="76"/>
    </row>
    <row r="17" spans="1:12" ht="15.75" customHeight="1">
      <c r="A17" s="72">
        <v>13</v>
      </c>
      <c r="B17" s="8" t="s">
        <v>36</v>
      </c>
      <c r="C17" s="9" t="s">
        <v>37</v>
      </c>
      <c r="D17" s="9"/>
      <c r="E17" s="10">
        <v>56</v>
      </c>
      <c r="F17" s="68">
        <v>76</v>
      </c>
      <c r="G17" s="68">
        <v>180</v>
      </c>
      <c r="H17" s="68">
        <v>92</v>
      </c>
      <c r="I17" s="68"/>
      <c r="J17" s="69">
        <f t="shared" si="0"/>
        <v>348</v>
      </c>
      <c r="K17" s="70" t="s">
        <v>154</v>
      </c>
      <c r="L17" s="74"/>
    </row>
    <row r="18" spans="1:12" ht="15.75" customHeight="1">
      <c r="A18" s="72">
        <v>14</v>
      </c>
      <c r="B18" s="8" t="s">
        <v>155</v>
      </c>
      <c r="C18" s="9" t="s">
        <v>156</v>
      </c>
      <c r="D18" s="9">
        <v>76174</v>
      </c>
      <c r="E18" s="10">
        <v>36</v>
      </c>
      <c r="F18" s="68">
        <v>120</v>
      </c>
      <c r="G18" s="68">
        <v>100</v>
      </c>
      <c r="H18" s="68">
        <v>125</v>
      </c>
      <c r="I18" s="68"/>
      <c r="J18" s="69">
        <f t="shared" si="0"/>
        <v>345</v>
      </c>
      <c r="K18" s="70" t="s">
        <v>157</v>
      </c>
      <c r="L18" s="74"/>
    </row>
    <row r="19" spans="1:12" ht="15.75" customHeight="1">
      <c r="A19" s="72">
        <v>15</v>
      </c>
      <c r="B19" s="77" t="s">
        <v>64</v>
      </c>
      <c r="C19" s="78" t="s">
        <v>65</v>
      </c>
      <c r="D19" s="78"/>
      <c r="E19" s="10">
        <v>87</v>
      </c>
      <c r="F19" s="12">
        <v>114</v>
      </c>
      <c r="G19" s="12">
        <v>100</v>
      </c>
      <c r="H19" s="12">
        <v>128</v>
      </c>
      <c r="I19" s="12"/>
      <c r="J19" s="69">
        <f t="shared" si="0"/>
        <v>342</v>
      </c>
      <c r="K19" s="70" t="s">
        <v>158</v>
      </c>
      <c r="L19" s="74"/>
    </row>
    <row r="20" spans="1:12" ht="15.75" customHeight="1">
      <c r="A20" s="72">
        <v>16</v>
      </c>
      <c r="B20" s="8" t="s">
        <v>50</v>
      </c>
      <c r="C20" s="9" t="s">
        <v>51</v>
      </c>
      <c r="D20" s="9">
        <v>16077</v>
      </c>
      <c r="E20" s="10">
        <v>83</v>
      </c>
      <c r="F20" s="68">
        <v>115</v>
      </c>
      <c r="G20" s="68">
        <v>135</v>
      </c>
      <c r="H20" s="68">
        <v>90</v>
      </c>
      <c r="I20" s="68"/>
      <c r="J20" s="69">
        <f t="shared" si="0"/>
        <v>340</v>
      </c>
      <c r="K20" s="70" t="s">
        <v>159</v>
      </c>
      <c r="L20" s="74"/>
    </row>
    <row r="21" spans="1:12" ht="15.75" customHeight="1">
      <c r="A21" s="72">
        <v>17</v>
      </c>
      <c r="B21" s="8" t="s">
        <v>121</v>
      </c>
      <c r="C21" s="9" t="s">
        <v>122</v>
      </c>
      <c r="D21" s="9" t="s">
        <v>94</v>
      </c>
      <c r="E21" s="10">
        <v>38</v>
      </c>
      <c r="F21" s="68">
        <v>96</v>
      </c>
      <c r="G21" s="68">
        <v>142</v>
      </c>
      <c r="H21" s="68">
        <v>92</v>
      </c>
      <c r="I21" s="68"/>
      <c r="J21" s="69">
        <f t="shared" si="0"/>
        <v>330</v>
      </c>
      <c r="K21" s="70" t="s">
        <v>160</v>
      </c>
      <c r="L21" s="74"/>
    </row>
    <row r="22" spans="1:12" ht="15.75" customHeight="1">
      <c r="A22" s="72">
        <v>18</v>
      </c>
      <c r="B22" s="8" t="s">
        <v>17</v>
      </c>
      <c r="C22" s="9" t="s">
        <v>18</v>
      </c>
      <c r="D22" s="9"/>
      <c r="E22" s="10">
        <v>91</v>
      </c>
      <c r="F22" s="12">
        <v>145</v>
      </c>
      <c r="G22" s="12">
        <v>113</v>
      </c>
      <c r="H22" s="12">
        <v>70</v>
      </c>
      <c r="I22" s="12"/>
      <c r="J22" s="69">
        <f t="shared" si="0"/>
        <v>328</v>
      </c>
      <c r="K22" s="70" t="s">
        <v>161</v>
      </c>
      <c r="L22" s="74"/>
    </row>
    <row r="23" spans="1:12" ht="15.75" customHeight="1">
      <c r="A23" s="72">
        <v>19</v>
      </c>
      <c r="B23" s="35" t="s">
        <v>90</v>
      </c>
      <c r="C23" s="36" t="s">
        <v>91</v>
      </c>
      <c r="D23" s="36">
        <v>53956</v>
      </c>
      <c r="E23" s="37">
        <v>1</v>
      </c>
      <c r="F23" s="79">
        <v>111</v>
      </c>
      <c r="G23" s="79">
        <v>86</v>
      </c>
      <c r="H23" s="79">
        <v>121</v>
      </c>
      <c r="I23" s="79"/>
      <c r="J23" s="69">
        <f t="shared" si="0"/>
        <v>318</v>
      </c>
      <c r="K23" s="70" t="s">
        <v>162</v>
      </c>
      <c r="L23" s="74"/>
    </row>
    <row r="24" spans="1:12" ht="15.75" customHeight="1">
      <c r="A24" s="72">
        <v>20</v>
      </c>
      <c r="B24" s="8" t="s">
        <v>40</v>
      </c>
      <c r="C24" s="9" t="s">
        <v>41</v>
      </c>
      <c r="D24" s="9">
        <v>75348</v>
      </c>
      <c r="E24" s="10">
        <v>11</v>
      </c>
      <c r="F24" s="68">
        <v>90</v>
      </c>
      <c r="G24" s="68">
        <v>132</v>
      </c>
      <c r="H24" s="68">
        <v>92</v>
      </c>
      <c r="I24" s="68"/>
      <c r="J24" s="69">
        <f t="shared" si="0"/>
        <v>314</v>
      </c>
      <c r="K24" s="70" t="s">
        <v>163</v>
      </c>
      <c r="L24" s="74"/>
    </row>
    <row r="25" spans="1:12" ht="15.75" customHeight="1">
      <c r="A25" s="72">
        <v>21</v>
      </c>
      <c r="B25" s="8" t="s">
        <v>56</v>
      </c>
      <c r="C25" s="9" t="s">
        <v>57</v>
      </c>
      <c r="D25" s="9">
        <v>16229</v>
      </c>
      <c r="E25" s="10">
        <v>86</v>
      </c>
      <c r="F25" s="23">
        <v>119</v>
      </c>
      <c r="G25" s="23">
        <v>104</v>
      </c>
      <c r="H25" s="23">
        <v>82</v>
      </c>
      <c r="I25" s="12"/>
      <c r="J25" s="69">
        <f t="shared" si="0"/>
        <v>305</v>
      </c>
      <c r="K25" s="70" t="s">
        <v>164</v>
      </c>
      <c r="L25" s="74"/>
    </row>
    <row r="26" spans="1:12" ht="15.75" customHeight="1">
      <c r="A26" s="72">
        <v>22</v>
      </c>
      <c r="B26" s="8" t="s">
        <v>23</v>
      </c>
      <c r="C26" s="9" t="s">
        <v>24</v>
      </c>
      <c r="D26" s="9">
        <v>54112</v>
      </c>
      <c r="E26" s="80" t="s">
        <v>25</v>
      </c>
      <c r="F26" s="12">
        <v>108</v>
      </c>
      <c r="G26" s="12">
        <v>108</v>
      </c>
      <c r="H26" s="12">
        <v>86</v>
      </c>
      <c r="I26" s="12"/>
      <c r="J26" s="69">
        <f t="shared" si="0"/>
        <v>302</v>
      </c>
      <c r="K26" s="70" t="s">
        <v>165</v>
      </c>
      <c r="L26" s="74"/>
    </row>
    <row r="27" spans="1:12" ht="15.75" customHeight="1">
      <c r="A27" s="72">
        <v>23</v>
      </c>
      <c r="B27" s="8" t="s">
        <v>83</v>
      </c>
      <c r="C27" s="29" t="s">
        <v>84</v>
      </c>
      <c r="D27" s="29" t="s">
        <v>85</v>
      </c>
      <c r="E27" s="10">
        <v>80</v>
      </c>
      <c r="F27" s="68">
        <v>84</v>
      </c>
      <c r="G27" s="68">
        <v>101</v>
      </c>
      <c r="H27" s="68">
        <v>111</v>
      </c>
      <c r="I27" s="68"/>
      <c r="J27" s="69">
        <f t="shared" si="0"/>
        <v>296</v>
      </c>
      <c r="K27" s="70" t="s">
        <v>166</v>
      </c>
      <c r="L27" s="74"/>
    </row>
    <row r="28" spans="1:12" ht="15.75" customHeight="1">
      <c r="A28" s="72">
        <v>24</v>
      </c>
      <c r="B28" s="8" t="s">
        <v>38</v>
      </c>
      <c r="C28" s="9" t="s">
        <v>39</v>
      </c>
      <c r="D28" s="9">
        <v>66922</v>
      </c>
      <c r="E28" s="10">
        <v>32</v>
      </c>
      <c r="F28" s="68">
        <v>124</v>
      </c>
      <c r="G28" s="68">
        <v>88</v>
      </c>
      <c r="H28" s="68">
        <v>76</v>
      </c>
      <c r="I28" s="68"/>
      <c r="J28" s="69">
        <f t="shared" si="0"/>
        <v>288</v>
      </c>
      <c r="K28" s="70" t="s">
        <v>167</v>
      </c>
      <c r="L28" s="74"/>
    </row>
    <row r="29" spans="1:12" ht="15.75" customHeight="1">
      <c r="A29" s="72">
        <v>25</v>
      </c>
      <c r="B29" s="8" t="s">
        <v>48</v>
      </c>
      <c r="C29" s="9" t="s">
        <v>49</v>
      </c>
      <c r="D29" s="9">
        <v>85487</v>
      </c>
      <c r="E29" s="10">
        <v>42</v>
      </c>
      <c r="F29" s="68">
        <v>85</v>
      </c>
      <c r="G29" s="68">
        <v>91</v>
      </c>
      <c r="H29" s="68">
        <v>108</v>
      </c>
      <c r="I29" s="68"/>
      <c r="J29" s="69">
        <f t="shared" si="0"/>
        <v>284</v>
      </c>
      <c r="K29" s="70" t="s">
        <v>168</v>
      </c>
      <c r="L29" s="74"/>
    </row>
    <row r="30" spans="1:12" ht="15.75" customHeight="1">
      <c r="A30" s="72">
        <v>26</v>
      </c>
      <c r="B30" s="8" t="s">
        <v>131</v>
      </c>
      <c r="C30" s="9" t="s">
        <v>132</v>
      </c>
      <c r="D30" s="9"/>
      <c r="E30" s="10">
        <v>8</v>
      </c>
      <c r="F30" s="68">
        <v>121</v>
      </c>
      <c r="G30" s="68">
        <v>75</v>
      </c>
      <c r="H30" s="68">
        <v>84</v>
      </c>
      <c r="I30" s="68"/>
      <c r="J30" s="69">
        <f t="shared" si="0"/>
        <v>280</v>
      </c>
      <c r="K30" s="70" t="s">
        <v>169</v>
      </c>
      <c r="L30" s="74"/>
    </row>
    <row r="31" spans="1:12" ht="15.75" customHeight="1">
      <c r="A31" s="72">
        <v>27</v>
      </c>
      <c r="B31" s="8" t="s">
        <v>170</v>
      </c>
      <c r="C31" s="9" t="s">
        <v>171</v>
      </c>
      <c r="D31" s="9">
        <v>11392</v>
      </c>
      <c r="E31" s="81">
        <v>52</v>
      </c>
      <c r="F31" s="12">
        <v>94</v>
      </c>
      <c r="G31" s="12">
        <v>104</v>
      </c>
      <c r="H31" s="12">
        <v>78</v>
      </c>
      <c r="I31" s="12"/>
      <c r="J31" s="69">
        <f t="shared" si="0"/>
        <v>276</v>
      </c>
      <c r="K31" s="70" t="s">
        <v>172</v>
      </c>
      <c r="L31" s="74"/>
    </row>
    <row r="32" spans="1:12" ht="15.75" customHeight="1">
      <c r="A32" s="72">
        <v>28</v>
      </c>
      <c r="B32" s="8" t="s">
        <v>114</v>
      </c>
      <c r="C32" s="9" t="s">
        <v>115</v>
      </c>
      <c r="D32" s="9" t="s">
        <v>94</v>
      </c>
      <c r="E32" s="10">
        <v>31</v>
      </c>
      <c r="F32" s="68">
        <v>107</v>
      </c>
      <c r="G32" s="68">
        <v>80</v>
      </c>
      <c r="H32" s="68">
        <v>87</v>
      </c>
      <c r="I32" s="68"/>
      <c r="J32" s="69">
        <f t="shared" si="0"/>
        <v>274</v>
      </c>
      <c r="K32" s="70" t="s">
        <v>173</v>
      </c>
      <c r="L32" s="74"/>
    </row>
    <row r="33" spans="1:12" ht="15.75" customHeight="1">
      <c r="A33" s="72">
        <v>29</v>
      </c>
      <c r="B33" s="8" t="s">
        <v>100</v>
      </c>
      <c r="C33" s="9" t="s">
        <v>101</v>
      </c>
      <c r="D33" s="9">
        <v>54216</v>
      </c>
      <c r="E33" s="10">
        <v>29</v>
      </c>
      <c r="F33" s="68">
        <v>84</v>
      </c>
      <c r="G33" s="68">
        <v>96</v>
      </c>
      <c r="H33" s="68">
        <v>90</v>
      </c>
      <c r="I33" s="68"/>
      <c r="J33" s="69">
        <f t="shared" si="0"/>
        <v>270</v>
      </c>
      <c r="K33" s="70" t="s">
        <v>174</v>
      </c>
      <c r="L33" s="74"/>
    </row>
    <row r="34" spans="1:12" ht="15.75" customHeight="1">
      <c r="A34" s="72">
        <v>30</v>
      </c>
      <c r="B34" s="8" t="s">
        <v>108</v>
      </c>
      <c r="C34" s="9" t="s">
        <v>109</v>
      </c>
      <c r="D34" s="9" t="s">
        <v>94</v>
      </c>
      <c r="E34" s="10">
        <v>33</v>
      </c>
      <c r="F34" s="68">
        <v>85</v>
      </c>
      <c r="G34" s="68">
        <v>102</v>
      </c>
      <c r="H34" s="68">
        <v>80</v>
      </c>
      <c r="I34" s="68"/>
      <c r="J34" s="69">
        <f t="shared" si="0"/>
        <v>267</v>
      </c>
      <c r="K34" s="70" t="s">
        <v>175</v>
      </c>
      <c r="L34" s="74"/>
    </row>
    <row r="35" spans="1:12" ht="15.75" customHeight="1">
      <c r="A35" s="72">
        <v>31</v>
      </c>
      <c r="B35" s="8" t="s">
        <v>86</v>
      </c>
      <c r="C35" s="9" t="s">
        <v>87</v>
      </c>
      <c r="D35" s="9">
        <v>85511</v>
      </c>
      <c r="E35" s="10">
        <v>19</v>
      </c>
      <c r="F35" s="68">
        <v>92</v>
      </c>
      <c r="G35" s="68">
        <v>98</v>
      </c>
      <c r="H35" s="68">
        <v>77</v>
      </c>
      <c r="I35" s="68"/>
      <c r="J35" s="69">
        <f t="shared" si="0"/>
        <v>267</v>
      </c>
      <c r="K35" s="70" t="s">
        <v>176</v>
      </c>
      <c r="L35" s="74"/>
    </row>
    <row r="36" spans="1:12" ht="15.75" customHeight="1">
      <c r="A36" s="72">
        <v>32</v>
      </c>
      <c r="B36" s="8" t="s">
        <v>78</v>
      </c>
      <c r="C36" s="9" t="s">
        <v>79</v>
      </c>
      <c r="D36" s="29" t="s">
        <v>80</v>
      </c>
      <c r="E36" s="10">
        <v>60</v>
      </c>
      <c r="F36" s="68">
        <v>78</v>
      </c>
      <c r="G36" s="68">
        <v>98</v>
      </c>
      <c r="H36" s="68">
        <v>89</v>
      </c>
      <c r="I36" s="68"/>
      <c r="J36" s="69">
        <f t="shared" si="0"/>
        <v>265</v>
      </c>
      <c r="K36" s="70" t="s">
        <v>177</v>
      </c>
      <c r="L36" s="74"/>
    </row>
    <row r="37" spans="1:12" ht="15.75" customHeight="1">
      <c r="A37" s="72">
        <v>33</v>
      </c>
      <c r="B37" s="8" t="s">
        <v>69</v>
      </c>
      <c r="C37" s="29" t="s">
        <v>70</v>
      </c>
      <c r="D37" s="29" t="s">
        <v>71</v>
      </c>
      <c r="E37" s="10">
        <v>100</v>
      </c>
      <c r="F37" s="26" t="s">
        <v>116</v>
      </c>
      <c r="G37" s="26">
        <v>145</v>
      </c>
      <c r="H37" s="26">
        <v>101</v>
      </c>
      <c r="I37" s="26"/>
      <c r="J37" s="69">
        <f>G37+H37</f>
        <v>246</v>
      </c>
      <c r="K37" s="70" t="s">
        <v>178</v>
      </c>
      <c r="L37" s="74"/>
    </row>
    <row r="38" spans="1:12" ht="15.75" customHeight="1">
      <c r="A38" s="72">
        <v>34</v>
      </c>
      <c r="B38" s="8" t="s">
        <v>58</v>
      </c>
      <c r="C38" s="9" t="s">
        <v>59</v>
      </c>
      <c r="D38" s="9">
        <v>94396</v>
      </c>
      <c r="E38" s="10">
        <v>45</v>
      </c>
      <c r="F38" s="68">
        <v>96</v>
      </c>
      <c r="G38" s="68">
        <v>65</v>
      </c>
      <c r="H38" s="68">
        <v>84</v>
      </c>
      <c r="I38" s="68"/>
      <c r="J38" s="69">
        <f t="shared" ref="J38:J47" si="1">($F38+$G38+$H38+$I38)</f>
        <v>245</v>
      </c>
      <c r="K38" s="70" t="s">
        <v>179</v>
      </c>
      <c r="L38" s="74"/>
    </row>
    <row r="39" spans="1:12" ht="15.75" customHeight="1">
      <c r="A39" s="72">
        <v>35</v>
      </c>
      <c r="B39" s="8" t="s">
        <v>112</v>
      </c>
      <c r="C39" s="9" t="s">
        <v>113</v>
      </c>
      <c r="D39" s="9">
        <v>54212</v>
      </c>
      <c r="E39" s="10">
        <v>35</v>
      </c>
      <c r="F39" s="68">
        <v>76</v>
      </c>
      <c r="G39" s="68">
        <v>68</v>
      </c>
      <c r="H39" s="68">
        <v>94</v>
      </c>
      <c r="I39" s="68"/>
      <c r="J39" s="69">
        <f t="shared" si="1"/>
        <v>238</v>
      </c>
      <c r="K39" s="70" t="s">
        <v>180</v>
      </c>
      <c r="L39" s="74"/>
    </row>
    <row r="40" spans="1:12" ht="15.75" customHeight="1">
      <c r="A40" s="72">
        <v>36</v>
      </c>
      <c r="B40" s="8" t="s">
        <v>106</v>
      </c>
      <c r="C40" s="9" t="s">
        <v>107</v>
      </c>
      <c r="D40" s="9">
        <v>85522</v>
      </c>
      <c r="E40" s="10">
        <v>9</v>
      </c>
      <c r="F40" s="68">
        <v>83</v>
      </c>
      <c r="G40" s="68">
        <v>67</v>
      </c>
      <c r="H40" s="68">
        <v>84</v>
      </c>
      <c r="I40" s="68"/>
      <c r="J40" s="69">
        <f t="shared" si="1"/>
        <v>234</v>
      </c>
      <c r="K40" s="70" t="s">
        <v>181</v>
      </c>
      <c r="L40" s="74"/>
    </row>
    <row r="41" spans="1:12" ht="15.75" customHeight="1">
      <c r="A41" s="72">
        <v>37</v>
      </c>
      <c r="B41" s="8" t="s">
        <v>117</v>
      </c>
      <c r="C41" s="29" t="s">
        <v>118</v>
      </c>
      <c r="D41" s="29" t="s">
        <v>119</v>
      </c>
      <c r="E41" s="10">
        <v>57</v>
      </c>
      <c r="F41" s="68">
        <v>72</v>
      </c>
      <c r="G41" s="68">
        <v>79</v>
      </c>
      <c r="H41" s="68">
        <v>79</v>
      </c>
      <c r="I41" s="68"/>
      <c r="J41" s="69">
        <f t="shared" si="1"/>
        <v>230</v>
      </c>
      <c r="K41" s="70" t="s">
        <v>182</v>
      </c>
      <c r="L41" s="74"/>
    </row>
    <row r="42" spans="1:12" ht="15.75" customHeight="1">
      <c r="A42" s="72">
        <v>38</v>
      </c>
      <c r="B42" s="77" t="s">
        <v>110</v>
      </c>
      <c r="C42" s="78" t="s">
        <v>111</v>
      </c>
      <c r="D42" s="78"/>
      <c r="E42" s="81">
        <v>98</v>
      </c>
      <c r="F42" s="12">
        <v>68</v>
      </c>
      <c r="G42" s="12">
        <v>81</v>
      </c>
      <c r="H42" s="12">
        <v>78</v>
      </c>
      <c r="I42" s="12"/>
      <c r="J42" s="69">
        <f t="shared" si="1"/>
        <v>227</v>
      </c>
      <c r="K42" s="70" t="s">
        <v>183</v>
      </c>
      <c r="L42" s="74"/>
    </row>
    <row r="43" spans="1:12" ht="15.75" customHeight="1">
      <c r="A43" s="72">
        <v>39</v>
      </c>
      <c r="B43" s="8" t="s">
        <v>42</v>
      </c>
      <c r="C43" s="9" t="s">
        <v>43</v>
      </c>
      <c r="D43" s="9">
        <v>85414</v>
      </c>
      <c r="E43" s="10">
        <v>64</v>
      </c>
      <c r="F43" s="68">
        <v>76</v>
      </c>
      <c r="G43" s="68">
        <v>52</v>
      </c>
      <c r="H43" s="68">
        <v>97</v>
      </c>
      <c r="I43" s="68"/>
      <c r="J43" s="69">
        <f t="shared" si="1"/>
        <v>225</v>
      </c>
      <c r="K43" s="70" t="s">
        <v>184</v>
      </c>
      <c r="L43" s="74"/>
    </row>
    <row r="44" spans="1:12" ht="12.75" customHeight="1">
      <c r="A44" s="72">
        <v>40</v>
      </c>
      <c r="B44" s="8" t="s">
        <v>129</v>
      </c>
      <c r="C44" s="9" t="s">
        <v>130</v>
      </c>
      <c r="D44" s="9" t="s">
        <v>94</v>
      </c>
      <c r="E44" s="10">
        <v>59</v>
      </c>
      <c r="F44" s="68">
        <v>74</v>
      </c>
      <c r="G44" s="68">
        <v>68</v>
      </c>
      <c r="H44" s="68">
        <v>74</v>
      </c>
      <c r="I44" s="68"/>
      <c r="J44" s="69">
        <f t="shared" si="1"/>
        <v>216</v>
      </c>
      <c r="K44" s="70" t="s">
        <v>185</v>
      </c>
      <c r="L44" s="73"/>
    </row>
    <row r="45" spans="1:12" ht="12.75" customHeight="1">
      <c r="A45" s="72">
        <v>41</v>
      </c>
      <c r="B45" s="8" t="s">
        <v>34</v>
      </c>
      <c r="C45" s="9" t="s">
        <v>35</v>
      </c>
      <c r="D45" s="9">
        <v>24603</v>
      </c>
      <c r="E45" s="10">
        <v>54</v>
      </c>
      <c r="F45" s="68">
        <v>65</v>
      </c>
      <c r="G45" s="68">
        <v>71</v>
      </c>
      <c r="H45" s="68">
        <v>70</v>
      </c>
      <c r="I45" s="68"/>
      <c r="J45" s="69">
        <f t="shared" si="1"/>
        <v>206</v>
      </c>
      <c r="K45" s="70" t="s">
        <v>186</v>
      </c>
      <c r="L45" s="82"/>
    </row>
    <row r="46" spans="1:12" ht="12.75" customHeight="1">
      <c r="A46" s="72">
        <v>42</v>
      </c>
      <c r="B46" s="8" t="s">
        <v>66</v>
      </c>
      <c r="C46" s="29" t="s">
        <v>67</v>
      </c>
      <c r="D46" s="29" t="s">
        <v>68</v>
      </c>
      <c r="E46" s="10">
        <v>58</v>
      </c>
      <c r="F46" s="68">
        <v>78</v>
      </c>
      <c r="G46" s="68">
        <v>58</v>
      </c>
      <c r="H46" s="68">
        <v>68</v>
      </c>
      <c r="I46" s="68"/>
      <c r="J46" s="69">
        <f t="shared" si="1"/>
        <v>204</v>
      </c>
      <c r="K46" s="70" t="s">
        <v>187</v>
      </c>
      <c r="L46" s="73"/>
    </row>
    <row r="47" spans="1:12" ht="15.75">
      <c r="A47" s="72">
        <v>43</v>
      </c>
      <c r="B47" s="8" t="s">
        <v>102</v>
      </c>
      <c r="C47" s="9" t="s">
        <v>103</v>
      </c>
      <c r="D47" s="9" t="s">
        <v>94</v>
      </c>
      <c r="E47" s="10">
        <v>37</v>
      </c>
      <c r="F47" s="68">
        <v>61</v>
      </c>
      <c r="G47" s="68">
        <v>64</v>
      </c>
      <c r="H47" s="68">
        <v>66</v>
      </c>
      <c r="I47" s="68"/>
      <c r="J47" s="69">
        <f t="shared" si="1"/>
        <v>191</v>
      </c>
      <c r="K47" s="70" t="s">
        <v>188</v>
      </c>
      <c r="L47" s="73"/>
    </row>
    <row r="48" spans="1:12" ht="15.75">
      <c r="A48" s="72">
        <v>44</v>
      </c>
      <c r="B48" s="8" t="s">
        <v>72</v>
      </c>
      <c r="C48" s="29" t="s">
        <v>73</v>
      </c>
      <c r="D48" s="29" t="s">
        <v>74</v>
      </c>
      <c r="E48" s="10">
        <v>18</v>
      </c>
      <c r="F48" s="68" t="s">
        <v>120</v>
      </c>
      <c r="G48" s="68">
        <v>101</v>
      </c>
      <c r="H48" s="68">
        <v>89</v>
      </c>
      <c r="I48" s="68"/>
      <c r="J48" s="69">
        <f>G48+H48</f>
        <v>190</v>
      </c>
      <c r="K48" s="70" t="s">
        <v>189</v>
      </c>
      <c r="L48" s="73"/>
    </row>
    <row r="49" spans="1:13" ht="15.75">
      <c r="A49" s="72">
        <v>45</v>
      </c>
      <c r="B49" s="8" t="s">
        <v>123</v>
      </c>
      <c r="C49" s="9" t="s">
        <v>124</v>
      </c>
      <c r="D49" s="9"/>
      <c r="E49" s="10">
        <v>88</v>
      </c>
      <c r="F49" s="68" t="s">
        <v>120</v>
      </c>
      <c r="G49" s="12">
        <v>180</v>
      </c>
      <c r="H49" s="12" t="s">
        <v>120</v>
      </c>
      <c r="I49" s="12"/>
      <c r="J49" s="69">
        <f>G49</f>
        <v>180</v>
      </c>
      <c r="K49" s="70" t="s">
        <v>190</v>
      </c>
      <c r="L49" s="73"/>
    </row>
    <row r="50" spans="1:13" ht="15.75">
      <c r="A50" s="72">
        <v>46</v>
      </c>
      <c r="B50" s="8" t="s">
        <v>88</v>
      </c>
      <c r="C50" s="9" t="s">
        <v>89</v>
      </c>
      <c r="D50" s="9">
        <v>85401</v>
      </c>
      <c r="E50" s="10">
        <v>24</v>
      </c>
      <c r="F50" s="68">
        <v>86</v>
      </c>
      <c r="G50" s="68" t="s">
        <v>120</v>
      </c>
      <c r="H50" s="68">
        <v>87</v>
      </c>
      <c r="I50" s="68"/>
      <c r="J50" s="69">
        <f>($F50+$H50+$I50)</f>
        <v>173</v>
      </c>
      <c r="K50" s="70" t="s">
        <v>191</v>
      </c>
      <c r="L50" s="73"/>
    </row>
    <row r="51" spans="1:13" ht="15.75">
      <c r="A51" s="72">
        <v>47</v>
      </c>
      <c r="B51" s="8" t="s">
        <v>97</v>
      </c>
      <c r="C51" s="9" t="s">
        <v>98</v>
      </c>
      <c r="D51" s="9" t="s">
        <v>94</v>
      </c>
      <c r="E51" s="10">
        <v>28</v>
      </c>
      <c r="F51" s="68">
        <v>81</v>
      </c>
      <c r="G51" s="68">
        <v>87</v>
      </c>
      <c r="H51" s="68" t="s">
        <v>77</v>
      </c>
      <c r="I51" s="68"/>
      <c r="J51" s="69">
        <f>($F51+$G51+$I51)</f>
        <v>168</v>
      </c>
      <c r="K51" s="70" t="s">
        <v>192</v>
      </c>
      <c r="L51" s="73"/>
    </row>
    <row r="52" spans="1:13" ht="15.75">
      <c r="A52" s="72">
        <v>48</v>
      </c>
      <c r="B52" s="8" t="s">
        <v>62</v>
      </c>
      <c r="C52" s="9" t="s">
        <v>63</v>
      </c>
      <c r="D52" s="9">
        <v>24604</v>
      </c>
      <c r="E52" s="10">
        <v>55</v>
      </c>
      <c r="F52" s="68">
        <v>91</v>
      </c>
      <c r="G52" s="68" t="s">
        <v>77</v>
      </c>
      <c r="H52" s="68">
        <v>71</v>
      </c>
      <c r="I52" s="68"/>
      <c r="J52" s="69">
        <f>($F52+$H52+$I52)</f>
        <v>162</v>
      </c>
      <c r="K52" s="70" t="s">
        <v>193</v>
      </c>
      <c r="L52" s="73"/>
    </row>
    <row r="53" spans="1:13" ht="15.75">
      <c r="A53" s="72">
        <v>49</v>
      </c>
      <c r="B53" s="8" t="s">
        <v>125</v>
      </c>
      <c r="C53" s="9" t="s">
        <v>126</v>
      </c>
      <c r="D53" s="9">
        <v>53995</v>
      </c>
      <c r="E53" s="10">
        <v>34</v>
      </c>
      <c r="F53" s="68">
        <v>77</v>
      </c>
      <c r="G53" s="68">
        <v>14</v>
      </c>
      <c r="H53" s="68">
        <v>58</v>
      </c>
      <c r="I53" s="68"/>
      <c r="J53" s="69">
        <f>($F53+$G53+$H53+$I53)</f>
        <v>149</v>
      </c>
      <c r="K53" s="70" t="s">
        <v>194</v>
      </c>
      <c r="L53" s="73"/>
    </row>
    <row r="54" spans="1:13" ht="15.75">
      <c r="A54" s="83">
        <v>50</v>
      </c>
      <c r="B54" s="8" t="s">
        <v>32</v>
      </c>
      <c r="C54" s="9" t="s">
        <v>33</v>
      </c>
      <c r="D54" s="9">
        <v>70785</v>
      </c>
      <c r="E54" s="10">
        <v>10</v>
      </c>
      <c r="F54" s="68" t="s">
        <v>77</v>
      </c>
      <c r="G54" s="68">
        <v>82</v>
      </c>
      <c r="H54" s="68">
        <v>65</v>
      </c>
      <c r="I54" s="68"/>
      <c r="J54" s="69">
        <f>G54+H54</f>
        <v>147</v>
      </c>
      <c r="K54" s="70" t="s">
        <v>195</v>
      </c>
      <c r="L54" s="73"/>
    </row>
    <row r="55" spans="1:13" ht="15.75">
      <c r="A55" s="83">
        <v>51</v>
      </c>
      <c r="B55" s="44" t="s">
        <v>127</v>
      </c>
      <c r="C55" s="49" t="s">
        <v>128</v>
      </c>
      <c r="D55" s="49"/>
      <c r="E55" s="51">
        <v>23</v>
      </c>
      <c r="F55" s="84">
        <v>44</v>
      </c>
      <c r="G55" s="84">
        <v>69</v>
      </c>
      <c r="H55" s="84">
        <v>33</v>
      </c>
      <c r="I55" s="84"/>
      <c r="J55" s="69">
        <f>($F55+$G55+$H55+$I55)</f>
        <v>146</v>
      </c>
      <c r="K55" s="70" t="s">
        <v>196</v>
      </c>
      <c r="L55" s="73"/>
    </row>
    <row r="56" spans="1:13" ht="12.75" customHeight="1">
      <c r="A56" s="83">
        <v>52</v>
      </c>
      <c r="B56" s="8" t="s">
        <v>104</v>
      </c>
      <c r="C56" s="9" t="s">
        <v>105</v>
      </c>
      <c r="D56" s="9"/>
      <c r="E56" s="10">
        <v>63</v>
      </c>
      <c r="F56" s="68">
        <v>40</v>
      </c>
      <c r="G56" s="68">
        <v>53</v>
      </c>
      <c r="H56" s="68">
        <v>52</v>
      </c>
      <c r="I56" s="68"/>
      <c r="J56" s="69">
        <f>($F56+$G56+$H56+$I56)</f>
        <v>145</v>
      </c>
      <c r="K56" s="70" t="s">
        <v>197</v>
      </c>
      <c r="L56" s="52"/>
      <c r="M56" s="85"/>
    </row>
    <row r="57" spans="1:13" ht="15.75">
      <c r="A57" s="83">
        <v>53</v>
      </c>
      <c r="B57" s="8" t="s">
        <v>81</v>
      </c>
      <c r="C57" s="9" t="s">
        <v>82</v>
      </c>
      <c r="D57" s="9"/>
      <c r="E57" s="10">
        <v>61</v>
      </c>
      <c r="F57" s="68" t="s">
        <v>77</v>
      </c>
      <c r="G57" s="68">
        <v>72</v>
      </c>
      <c r="H57" s="68">
        <v>62</v>
      </c>
      <c r="I57" s="68"/>
      <c r="J57" s="69">
        <f>(G57+H57)</f>
        <v>134</v>
      </c>
      <c r="K57" s="70" t="s">
        <v>198</v>
      </c>
      <c r="L57" s="73"/>
    </row>
    <row r="58" spans="1:13" ht="15.75">
      <c r="A58" s="83">
        <v>54</v>
      </c>
      <c r="B58" s="8" t="s">
        <v>137</v>
      </c>
      <c r="C58" s="9" t="s">
        <v>138</v>
      </c>
      <c r="D58" s="9" t="s">
        <v>94</v>
      </c>
      <c r="E58" s="10">
        <v>65</v>
      </c>
      <c r="F58" s="68">
        <v>81</v>
      </c>
      <c r="G58" s="68" t="s">
        <v>77</v>
      </c>
      <c r="H58" s="68">
        <v>40</v>
      </c>
      <c r="I58" s="68"/>
      <c r="J58" s="69">
        <f>($F58+$H58+$I58)</f>
        <v>121</v>
      </c>
      <c r="K58" s="70" t="s">
        <v>199</v>
      </c>
      <c r="L58" s="73"/>
    </row>
    <row r="59" spans="1:13" ht="15.75">
      <c r="A59" s="83">
        <v>55</v>
      </c>
      <c r="B59" s="8" t="s">
        <v>135</v>
      </c>
      <c r="C59" s="9" t="s">
        <v>136</v>
      </c>
      <c r="D59" s="9">
        <v>61253</v>
      </c>
      <c r="E59" s="10">
        <v>15</v>
      </c>
      <c r="F59" s="68" t="s">
        <v>77</v>
      </c>
      <c r="G59" s="68">
        <v>90</v>
      </c>
      <c r="H59" s="68" t="s">
        <v>77</v>
      </c>
      <c r="I59" s="68"/>
      <c r="J59" s="69">
        <v>90</v>
      </c>
      <c r="K59" s="70" t="s">
        <v>200</v>
      </c>
      <c r="L59" s="86"/>
    </row>
    <row r="60" spans="1:13" ht="14.25">
      <c r="A60" s="87"/>
      <c r="B60" s="88"/>
      <c r="C60" s="89"/>
      <c r="D60" s="89"/>
      <c r="E60" s="89"/>
      <c r="F60" s="89"/>
      <c r="G60" s="89"/>
      <c r="H60" s="89"/>
      <c r="I60" s="89"/>
      <c r="J60" s="89"/>
      <c r="K60" s="90"/>
      <c r="L60" s="91"/>
    </row>
    <row r="61" spans="1:13" ht="15">
      <c r="A61" s="87"/>
      <c r="B61" s="60" t="s">
        <v>139</v>
      </c>
      <c r="C61"/>
      <c r="D61"/>
      <c r="E61" s="218" t="s">
        <v>140</v>
      </c>
      <c r="F61" s="218"/>
      <c r="G61" s="218"/>
      <c r="H61" s="89"/>
      <c r="I61" s="89"/>
      <c r="J61" s="89"/>
      <c r="K61" s="90"/>
    </row>
    <row r="62" spans="1:13" ht="15">
      <c r="A62" s="87"/>
      <c r="B62" s="219" t="s">
        <v>141</v>
      </c>
      <c r="C62" s="219"/>
      <c r="D62"/>
      <c r="E62" s="220" t="s">
        <v>142</v>
      </c>
      <c r="F62" s="220"/>
      <c r="G62" s="220"/>
      <c r="H62" s="89"/>
      <c r="I62" s="89"/>
      <c r="J62" s="89"/>
      <c r="K62" s="90"/>
    </row>
    <row r="63" spans="1:13" ht="15">
      <c r="A63" s="87"/>
      <c r="B63" s="221" t="s">
        <v>143</v>
      </c>
      <c r="C63" s="221"/>
      <c r="D63"/>
      <c r="E63"/>
      <c r="F63"/>
      <c r="G63"/>
      <c r="H63" s="89"/>
      <c r="I63" s="89"/>
      <c r="J63" s="89"/>
      <c r="K63" s="90"/>
    </row>
    <row r="64" spans="1:13" ht="15">
      <c r="A64" s="87"/>
      <c r="B64" s="219" t="s">
        <v>144</v>
      </c>
      <c r="C64" s="219"/>
      <c r="D64"/>
      <c r="E64"/>
      <c r="F64"/>
      <c r="G64"/>
      <c r="H64" s="89"/>
      <c r="I64" s="89"/>
      <c r="J64" s="89"/>
      <c r="K64" s="90"/>
    </row>
    <row r="65" spans="1:11" ht="14.25">
      <c r="A65" s="87"/>
      <c r="B65" s="88"/>
      <c r="C65" s="89"/>
      <c r="D65" s="89"/>
      <c r="E65" s="89"/>
      <c r="F65" s="89"/>
      <c r="G65" s="89"/>
      <c r="H65" s="89"/>
      <c r="I65" s="89"/>
      <c r="J65" s="89"/>
      <c r="K65" s="90"/>
    </row>
  </sheetData>
  <sheetProtection selectLockedCells="1" selectUnlockedCells="1"/>
  <mergeCells count="7">
    <mergeCell ref="B64:C64"/>
    <mergeCell ref="A1:L1"/>
    <mergeCell ref="A2:L3"/>
    <mergeCell ref="E61:G61"/>
    <mergeCell ref="B62:C62"/>
    <mergeCell ref="E62:G62"/>
    <mergeCell ref="B63:C63"/>
  </mergeCells>
  <conditionalFormatting sqref="C38:D41 C47:D47">
    <cfRule type="cellIs" dxfId="32" priority="1" stopIfTrue="1" operator="equal">
      <formula>180</formula>
    </cfRule>
  </conditionalFormatting>
  <conditionalFormatting sqref="C5:D5 C7:D7 C9:D9 C20:D20 C25:D25 C35:D35">
    <cfRule type="cellIs" dxfId="31" priority="2" stopIfTrue="1" operator="equal">
      <formula>180</formula>
    </cfRule>
  </conditionalFormatting>
  <conditionalFormatting sqref="B6:D6 B8:D8 B10:D11 B13:D13 B16:D17 B22:D23 B26:D27 B30:D31 B36:D37 B44:D45 B48:D50 B55:D58 C46:D46">
    <cfRule type="cellIs" dxfId="30" priority="3" stopIfTrue="1" operator="equal">
      <formula>180</formula>
    </cfRule>
  </conditionalFormatting>
  <conditionalFormatting sqref="I5:I7 I10 I12 I14 I16:I18 I20:I21 I23:I24 I27:I30 I32:I36 I38:I41 I43:I48 I50:I54 I56:I59">
    <cfRule type="cellIs" dxfId="29" priority="4" stopIfTrue="1" operator="equal">
      <formula>180</formula>
    </cfRule>
  </conditionalFormatting>
  <conditionalFormatting sqref="F5:F8 F10:H10 F12:H14 F16:H18 F20:H21 F23:H24 F27:H30 F32:H36 F38:H41 F43:F54 F56:H59 G5:H7 G43:H48 G50:H54">
    <cfRule type="cellIs" dxfId="28" priority="5" stopIfTrue="1" operator="equal">
      <formula>180</formula>
    </cfRule>
  </conditionalFormatting>
  <pageMargins left="1.2798611111111111" right="0.75" top="0.42291666666666666" bottom="1" header="0.51180555555555551" footer="0.51180555555555551"/>
  <pageSetup paperSize="9" scale="95" firstPageNumber="0" orientation="landscape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0"/>
  <sheetViews>
    <sheetView topLeftCell="A7" workbookViewId="0">
      <selection activeCell="F26" activeCellId="1" sqref="A1:L25 F26"/>
    </sheetView>
  </sheetViews>
  <sheetFormatPr defaultRowHeight="12.75"/>
  <cols>
    <col min="1" max="1" width="3.28515625" style="61" customWidth="1"/>
    <col min="2" max="2" width="28.7109375" style="61" customWidth="1"/>
    <col min="3" max="3" width="14.42578125" style="61" customWidth="1"/>
    <col min="4" max="4" width="9.42578125" style="61" customWidth="1"/>
    <col min="5" max="5" width="8.42578125" style="61" customWidth="1"/>
    <col min="6" max="6" width="20.28515625" style="61" customWidth="1"/>
    <col min="7" max="7" width="6.7109375" style="61" customWidth="1"/>
    <col min="8" max="9" width="7.85546875" style="61" customWidth="1"/>
    <col min="10" max="10" width="6.140625" style="61" customWidth="1"/>
    <col min="11" max="11" width="6.5703125" style="61" customWidth="1"/>
    <col min="12" max="12" width="11.42578125" style="61" customWidth="1"/>
    <col min="13" max="13" width="9.7109375" style="61" customWidth="1"/>
    <col min="14" max="16384" width="9.140625" style="61"/>
  </cols>
  <sheetData>
    <row r="1" spans="1:12" ht="25.5" customHeight="1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12.75" customHeight="1">
      <c r="A2" s="224" t="s">
        <v>201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2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 ht="15" customHeight="1">
      <c r="A4" s="1" t="s">
        <v>2</v>
      </c>
      <c r="B4" s="1" t="s">
        <v>3</v>
      </c>
      <c r="C4" s="92" t="s">
        <v>202</v>
      </c>
      <c r="D4" s="1" t="s">
        <v>5</v>
      </c>
      <c r="E4" s="1" t="s">
        <v>203</v>
      </c>
      <c r="F4" s="1" t="s">
        <v>204</v>
      </c>
      <c r="G4" s="1" t="s">
        <v>205</v>
      </c>
      <c r="H4" s="92" t="s">
        <v>7</v>
      </c>
      <c r="I4" s="1" t="s">
        <v>8</v>
      </c>
      <c r="J4" s="92" t="s">
        <v>11</v>
      </c>
      <c r="K4" s="93" t="s">
        <v>12</v>
      </c>
      <c r="L4" s="6" t="s">
        <v>13</v>
      </c>
    </row>
    <row r="5" spans="1:12" ht="15.75" customHeight="1">
      <c r="A5" s="94">
        <v>1</v>
      </c>
      <c r="B5" s="35" t="s">
        <v>86</v>
      </c>
      <c r="C5" s="36" t="s">
        <v>87</v>
      </c>
      <c r="D5" s="36">
        <v>85511</v>
      </c>
      <c r="E5" s="95">
        <v>29</v>
      </c>
      <c r="F5" s="96" t="s">
        <v>206</v>
      </c>
      <c r="G5" s="96">
        <v>481</v>
      </c>
      <c r="H5" s="97" t="s">
        <v>120</v>
      </c>
      <c r="I5" s="98">
        <v>197</v>
      </c>
      <c r="J5" s="99">
        <f t="shared" ref="J5:J21" si="0">SUM(G5:I5)</f>
        <v>678</v>
      </c>
      <c r="K5" s="100" t="s">
        <v>16</v>
      </c>
      <c r="L5" s="74"/>
    </row>
    <row r="6" spans="1:12" ht="15.75" customHeight="1">
      <c r="A6" s="101">
        <v>2</v>
      </c>
      <c r="B6" s="8" t="s">
        <v>106</v>
      </c>
      <c r="C6" s="9" t="s">
        <v>107</v>
      </c>
      <c r="D6" s="9">
        <v>85522</v>
      </c>
      <c r="E6" s="102">
        <v>9</v>
      </c>
      <c r="F6" s="103" t="s">
        <v>207</v>
      </c>
      <c r="G6" s="103">
        <v>446</v>
      </c>
      <c r="H6" s="104" t="s">
        <v>120</v>
      </c>
      <c r="I6" s="105">
        <v>188</v>
      </c>
      <c r="J6" s="106">
        <f t="shared" si="0"/>
        <v>634</v>
      </c>
      <c r="K6" s="107" t="s">
        <v>19</v>
      </c>
      <c r="L6" s="74"/>
    </row>
    <row r="7" spans="1:12" ht="15.75" customHeight="1">
      <c r="A7" s="101">
        <v>3</v>
      </c>
      <c r="B7" s="8" t="s">
        <v>26</v>
      </c>
      <c r="C7" s="9" t="s">
        <v>27</v>
      </c>
      <c r="D7" s="9">
        <v>54095</v>
      </c>
      <c r="E7" s="108">
        <v>96</v>
      </c>
      <c r="F7" s="109" t="s">
        <v>208</v>
      </c>
      <c r="G7" s="109">
        <v>443</v>
      </c>
      <c r="H7" s="104">
        <v>95</v>
      </c>
      <c r="I7" s="105" t="s">
        <v>120</v>
      </c>
      <c r="J7" s="106">
        <f t="shared" si="0"/>
        <v>538</v>
      </c>
      <c r="K7" s="107" t="s">
        <v>22</v>
      </c>
      <c r="L7" s="74"/>
    </row>
    <row r="8" spans="1:12" ht="15.75" customHeight="1">
      <c r="A8" s="101">
        <v>4</v>
      </c>
      <c r="B8" s="8" t="s">
        <v>209</v>
      </c>
      <c r="C8" s="9" t="s">
        <v>210</v>
      </c>
      <c r="D8" s="9">
        <v>71639</v>
      </c>
      <c r="E8" s="108">
        <v>97</v>
      </c>
      <c r="F8" s="109" t="s">
        <v>208</v>
      </c>
      <c r="G8" s="109">
        <v>443</v>
      </c>
      <c r="H8" s="104">
        <v>95</v>
      </c>
      <c r="I8" s="105" t="s">
        <v>120</v>
      </c>
      <c r="J8" s="106">
        <f t="shared" si="0"/>
        <v>538</v>
      </c>
      <c r="K8" s="107" t="s">
        <v>22</v>
      </c>
      <c r="L8" s="74"/>
    </row>
    <row r="9" spans="1:12" ht="15.75" customHeight="1">
      <c r="A9" s="101">
        <v>5</v>
      </c>
      <c r="B9" s="8" t="s">
        <v>100</v>
      </c>
      <c r="C9" s="9" t="s">
        <v>101</v>
      </c>
      <c r="D9" s="9">
        <v>54216</v>
      </c>
      <c r="E9" s="108">
        <v>29</v>
      </c>
      <c r="F9" s="109" t="s">
        <v>211</v>
      </c>
      <c r="G9" s="109">
        <v>435</v>
      </c>
      <c r="H9" s="104">
        <v>75</v>
      </c>
      <c r="I9" s="105" t="s">
        <v>120</v>
      </c>
      <c r="J9" s="106">
        <f t="shared" si="0"/>
        <v>510</v>
      </c>
      <c r="K9" s="18">
        <v>4</v>
      </c>
      <c r="L9" s="74"/>
    </row>
    <row r="10" spans="1:12" ht="15.75" customHeight="1">
      <c r="A10" s="101">
        <v>6</v>
      </c>
      <c r="B10" s="8" t="s">
        <v>48</v>
      </c>
      <c r="C10" s="9" t="s">
        <v>49</v>
      </c>
      <c r="D10" s="9">
        <v>85487</v>
      </c>
      <c r="E10" s="17">
        <v>42</v>
      </c>
      <c r="F10" s="110" t="s">
        <v>212</v>
      </c>
      <c r="G10" s="110">
        <v>393</v>
      </c>
      <c r="H10" s="104" t="s">
        <v>120</v>
      </c>
      <c r="I10" s="105">
        <v>95</v>
      </c>
      <c r="J10" s="106">
        <f t="shared" si="0"/>
        <v>488</v>
      </c>
      <c r="K10" s="18">
        <v>5</v>
      </c>
      <c r="L10" s="74"/>
    </row>
    <row r="11" spans="1:12" ht="15.75" customHeight="1">
      <c r="A11" s="101">
        <v>7</v>
      </c>
      <c r="B11" s="111" t="s">
        <v>213</v>
      </c>
      <c r="C11" s="112" t="s">
        <v>111</v>
      </c>
      <c r="D11" s="112"/>
      <c r="E11" s="55">
        <v>98</v>
      </c>
      <c r="F11" s="112" t="s">
        <v>214</v>
      </c>
      <c r="G11" s="112">
        <v>369</v>
      </c>
      <c r="H11" s="104" t="s">
        <v>120</v>
      </c>
      <c r="I11" s="105">
        <v>90</v>
      </c>
      <c r="J11" s="106">
        <f t="shared" si="0"/>
        <v>459</v>
      </c>
      <c r="K11" s="18">
        <v>6</v>
      </c>
      <c r="L11" s="74"/>
    </row>
    <row r="12" spans="1:12" ht="15.75" customHeight="1">
      <c r="A12" s="101">
        <v>8</v>
      </c>
      <c r="B12" s="8" t="s">
        <v>215</v>
      </c>
      <c r="C12" s="9" t="s">
        <v>216</v>
      </c>
      <c r="D12" s="9">
        <v>86077</v>
      </c>
      <c r="E12" s="108">
        <v>92</v>
      </c>
      <c r="F12" s="109" t="s">
        <v>214</v>
      </c>
      <c r="G12" s="109">
        <v>367</v>
      </c>
      <c r="H12" s="104" t="s">
        <v>120</v>
      </c>
      <c r="I12" s="105">
        <v>90</v>
      </c>
      <c r="J12" s="106">
        <f t="shared" si="0"/>
        <v>457</v>
      </c>
      <c r="K12" s="18">
        <v>7</v>
      </c>
      <c r="L12" s="74"/>
    </row>
    <row r="13" spans="1:12" ht="15.75" customHeight="1">
      <c r="A13" s="101">
        <v>9</v>
      </c>
      <c r="B13" s="8" t="s">
        <v>217</v>
      </c>
      <c r="C13" s="9" t="s">
        <v>218</v>
      </c>
      <c r="D13" s="9">
        <v>94376</v>
      </c>
      <c r="E13" s="108">
        <v>82</v>
      </c>
      <c r="F13" s="109" t="s">
        <v>219</v>
      </c>
      <c r="G13" s="109">
        <v>367</v>
      </c>
      <c r="H13" s="104" t="s">
        <v>120</v>
      </c>
      <c r="I13" s="105">
        <v>90</v>
      </c>
      <c r="J13" s="106">
        <f t="shared" si="0"/>
        <v>457</v>
      </c>
      <c r="K13" s="18">
        <v>8</v>
      </c>
      <c r="L13" s="74"/>
    </row>
    <row r="14" spans="1:12" ht="15.75" customHeight="1">
      <c r="A14" s="101">
        <v>10</v>
      </c>
      <c r="B14" s="8" t="s">
        <v>131</v>
      </c>
      <c r="C14" s="9" t="s">
        <v>132</v>
      </c>
      <c r="D14" s="9"/>
      <c r="E14" s="108">
        <v>8</v>
      </c>
      <c r="F14" s="109" t="s">
        <v>220</v>
      </c>
      <c r="G14" s="109">
        <v>363</v>
      </c>
      <c r="H14" s="104">
        <v>85</v>
      </c>
      <c r="I14" s="105" t="s">
        <v>120</v>
      </c>
      <c r="J14" s="106">
        <f t="shared" si="0"/>
        <v>448</v>
      </c>
      <c r="K14" s="18">
        <v>9</v>
      </c>
      <c r="L14" s="74"/>
    </row>
    <row r="15" spans="1:12" ht="15.75" customHeight="1">
      <c r="A15" s="101">
        <v>11</v>
      </c>
      <c r="B15" s="113" t="s">
        <v>221</v>
      </c>
      <c r="C15" s="110" t="s">
        <v>222</v>
      </c>
      <c r="D15" s="110"/>
      <c r="E15" s="17">
        <v>93</v>
      </c>
      <c r="F15" s="110" t="s">
        <v>219</v>
      </c>
      <c r="G15" s="110">
        <v>363</v>
      </c>
      <c r="H15" s="104" t="s">
        <v>120</v>
      </c>
      <c r="I15" s="105">
        <v>80</v>
      </c>
      <c r="J15" s="106">
        <f t="shared" si="0"/>
        <v>443</v>
      </c>
      <c r="K15" s="18">
        <v>10</v>
      </c>
      <c r="L15" s="74"/>
    </row>
    <row r="16" spans="1:12" ht="15.75" customHeight="1">
      <c r="A16" s="101">
        <v>12</v>
      </c>
      <c r="B16" s="8" t="s">
        <v>223</v>
      </c>
      <c r="C16" s="9" t="s">
        <v>224</v>
      </c>
      <c r="D16" s="9">
        <v>94372</v>
      </c>
      <c r="E16" s="108">
        <v>95</v>
      </c>
      <c r="F16" s="109" t="s">
        <v>225</v>
      </c>
      <c r="G16" s="109">
        <v>310</v>
      </c>
      <c r="H16" s="104" t="s">
        <v>120</v>
      </c>
      <c r="I16" s="105">
        <v>90</v>
      </c>
      <c r="J16" s="106">
        <f t="shared" si="0"/>
        <v>400</v>
      </c>
      <c r="K16" s="18">
        <v>11</v>
      </c>
      <c r="L16" s="74"/>
    </row>
    <row r="17" spans="1:13" ht="15.75" customHeight="1">
      <c r="A17" s="114">
        <v>13</v>
      </c>
      <c r="B17" s="8" t="s">
        <v>135</v>
      </c>
      <c r="C17" s="9" t="s">
        <v>136</v>
      </c>
      <c r="D17" s="9">
        <v>61253</v>
      </c>
      <c r="E17" s="108">
        <v>15</v>
      </c>
      <c r="F17" s="109" t="s">
        <v>226</v>
      </c>
      <c r="G17" s="109">
        <v>397</v>
      </c>
      <c r="H17" s="104" t="s">
        <v>120</v>
      </c>
      <c r="I17" s="105" t="s">
        <v>120</v>
      </c>
      <c r="J17" s="106">
        <f t="shared" si="0"/>
        <v>397</v>
      </c>
      <c r="K17" s="18">
        <v>12</v>
      </c>
      <c r="L17" s="74"/>
    </row>
    <row r="18" spans="1:13" ht="15.75" customHeight="1">
      <c r="A18" s="114">
        <v>14</v>
      </c>
      <c r="B18" s="8" t="s">
        <v>227</v>
      </c>
      <c r="C18" s="9" t="s">
        <v>228</v>
      </c>
      <c r="D18" s="9">
        <v>80114</v>
      </c>
      <c r="E18" s="108">
        <v>61</v>
      </c>
      <c r="F18" s="109" t="s">
        <v>229</v>
      </c>
      <c r="G18" s="109">
        <v>251</v>
      </c>
      <c r="H18" s="104" t="s">
        <v>120</v>
      </c>
      <c r="I18" s="105">
        <v>85</v>
      </c>
      <c r="J18" s="106">
        <f t="shared" si="0"/>
        <v>336</v>
      </c>
      <c r="K18" s="18">
        <v>13</v>
      </c>
      <c r="L18" s="115"/>
    </row>
    <row r="19" spans="1:13" ht="15.75" customHeight="1">
      <c r="A19" s="114">
        <v>15</v>
      </c>
      <c r="B19" s="8" t="s">
        <v>97</v>
      </c>
      <c r="C19" s="9" t="s">
        <v>98</v>
      </c>
      <c r="D19" s="9"/>
      <c r="E19" s="108">
        <v>28</v>
      </c>
      <c r="F19" s="109" t="s">
        <v>230</v>
      </c>
      <c r="G19" s="109">
        <v>266</v>
      </c>
      <c r="H19" s="104" t="s">
        <v>120</v>
      </c>
      <c r="I19" s="105" t="s">
        <v>77</v>
      </c>
      <c r="J19" s="106">
        <f t="shared" si="0"/>
        <v>266</v>
      </c>
      <c r="K19" s="18">
        <v>14</v>
      </c>
      <c r="L19" s="74"/>
    </row>
    <row r="20" spans="1:13" ht="15.75" customHeight="1">
      <c r="A20" s="114">
        <v>16</v>
      </c>
      <c r="B20" s="8" t="s">
        <v>133</v>
      </c>
      <c r="C20" s="9" t="s">
        <v>134</v>
      </c>
      <c r="D20" s="9"/>
      <c r="E20" s="108">
        <v>30</v>
      </c>
      <c r="F20" s="109" t="s">
        <v>229</v>
      </c>
      <c r="G20" s="109">
        <v>255</v>
      </c>
      <c r="H20" s="104" t="s">
        <v>77</v>
      </c>
      <c r="I20" s="105" t="s">
        <v>120</v>
      </c>
      <c r="J20" s="106">
        <f t="shared" si="0"/>
        <v>255</v>
      </c>
      <c r="K20" s="18">
        <v>15</v>
      </c>
      <c r="L20" s="71"/>
    </row>
    <row r="21" spans="1:13" ht="12.75" customHeight="1">
      <c r="A21" s="114">
        <v>17</v>
      </c>
      <c r="B21" s="44" t="s">
        <v>231</v>
      </c>
      <c r="C21" s="49" t="s">
        <v>232</v>
      </c>
      <c r="D21" s="49">
        <v>80115</v>
      </c>
      <c r="E21" s="116">
        <v>63</v>
      </c>
      <c r="F21" s="117" t="s">
        <v>229</v>
      </c>
      <c r="G21" s="117">
        <v>251</v>
      </c>
      <c r="H21" s="118" t="s">
        <v>120</v>
      </c>
      <c r="I21" s="119" t="s">
        <v>77</v>
      </c>
      <c r="J21" s="120">
        <f t="shared" si="0"/>
        <v>251</v>
      </c>
      <c r="K21" s="121">
        <v>16</v>
      </c>
      <c r="L21" s="74"/>
    </row>
    <row r="22" spans="1:13" ht="15">
      <c r="A22"/>
      <c r="B22" s="62"/>
      <c r="C22" s="122"/>
      <c r="D22" s="122"/>
      <c r="E22" s="123"/>
      <c r="F22" s="123"/>
      <c r="G22" s="123"/>
      <c r="H22" s="124"/>
      <c r="I22" s="124"/>
      <c r="J22" s="125"/>
      <c r="K22" s="125"/>
      <c r="L22" s="125"/>
    </row>
    <row r="23" spans="1:13" ht="15">
      <c r="A23"/>
      <c r="B23" s="60" t="s">
        <v>139</v>
      </c>
      <c r="C23"/>
      <c r="D23"/>
      <c r="E23" s="218" t="s">
        <v>140</v>
      </c>
      <c r="F23" s="218"/>
      <c r="G23" s="218"/>
      <c r="H23" s="126"/>
      <c r="I23" s="126"/>
      <c r="J23" s="127"/>
      <c r="K23" s="127"/>
      <c r="L23" s="128"/>
    </row>
    <row r="24" spans="1:13" ht="15">
      <c r="A24"/>
      <c r="B24" s="219" t="s">
        <v>141</v>
      </c>
      <c r="C24" s="219"/>
      <c r="D24"/>
      <c r="E24" s="220" t="s">
        <v>142</v>
      </c>
      <c r="F24" s="220"/>
      <c r="G24" s="220"/>
      <c r="H24" s="129"/>
      <c r="I24" s="130"/>
      <c r="J24" s="128"/>
      <c r="K24" s="128"/>
      <c r="L24" s="128"/>
    </row>
    <row r="25" spans="1:13" ht="15">
      <c r="A25"/>
      <c r="B25" s="221" t="s">
        <v>143</v>
      </c>
      <c r="C25" s="221"/>
      <c r="D25"/>
      <c r="E25"/>
      <c r="F25"/>
      <c r="G25" s="131"/>
      <c r="H25" s="130"/>
      <c r="I25" s="130"/>
      <c r="J25" s="128"/>
      <c r="K25" s="128"/>
      <c r="L25" s="128"/>
    </row>
    <row r="26" spans="1:13" ht="12.75" customHeight="1">
      <c r="B26" s="219" t="s">
        <v>144</v>
      </c>
      <c r="C26" s="219"/>
      <c r="D26"/>
      <c r="E26"/>
      <c r="F26"/>
      <c r="G26" s="131"/>
      <c r="H26" s="85"/>
      <c r="I26" s="85"/>
      <c r="J26" s="85"/>
      <c r="K26" s="85"/>
      <c r="L26" s="85"/>
      <c r="M26" s="85"/>
    </row>
    <row r="27" spans="1:13" ht="15">
      <c r="B27" s="132"/>
      <c r="C27" s="133"/>
      <c r="D27" s="133"/>
      <c r="E27" s="128"/>
      <c r="F27" s="128"/>
      <c r="G27" s="128"/>
    </row>
    <row r="28" spans="1:13">
      <c r="B28"/>
      <c r="C28"/>
      <c r="D28"/>
      <c r="E28"/>
      <c r="F28"/>
      <c r="G28"/>
    </row>
    <row r="29" spans="1:13">
      <c r="B29"/>
      <c r="C29"/>
      <c r="D29"/>
      <c r="E29"/>
      <c r="F29"/>
      <c r="G29"/>
    </row>
    <row r="30" spans="1:13">
      <c r="B30"/>
      <c r="C30"/>
      <c r="D30"/>
      <c r="E30"/>
      <c r="F30"/>
      <c r="G30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</sheetData>
  <sheetProtection selectLockedCells="1" selectUnlockedCells="1"/>
  <mergeCells count="7">
    <mergeCell ref="B26:C26"/>
    <mergeCell ref="A1:L1"/>
    <mergeCell ref="A2:L3"/>
    <mergeCell ref="E23:G23"/>
    <mergeCell ref="B24:C24"/>
    <mergeCell ref="E24:G24"/>
    <mergeCell ref="B25:C25"/>
  </mergeCells>
  <conditionalFormatting sqref="F6 K8:K21">
    <cfRule type="cellIs" dxfId="27" priority="1" stopIfTrue="1" operator="equal">
      <formula>180</formula>
    </cfRule>
  </conditionalFormatting>
  <conditionalFormatting sqref="B21:D21 C22:D22 G25">
    <cfRule type="cellIs" dxfId="26" priority="2" stopIfTrue="1" operator="equal">
      <formula>180</formula>
    </cfRule>
  </conditionalFormatting>
  <pageMargins left="0.97013888888888888" right="0.75" top="1" bottom="1" header="0.51180555555555551" footer="0.51180555555555551"/>
  <pageSetup paperSize="9" scale="95" firstPageNumber="0" orientation="landscape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M13" activeCellId="1" sqref="A1:L25 M13"/>
    </sheetView>
  </sheetViews>
  <sheetFormatPr defaultRowHeight="12.75"/>
  <cols>
    <col min="1" max="1" width="3.28515625" customWidth="1"/>
    <col min="2" max="2" width="28.5703125" customWidth="1"/>
    <col min="3" max="3" width="14.85546875" customWidth="1"/>
    <col min="4" max="4" width="8" customWidth="1"/>
    <col min="5" max="5" width="11.7109375" customWidth="1"/>
    <col min="6" max="6" width="8.7109375" customWidth="1"/>
    <col min="7" max="7" width="6.5703125" customWidth="1"/>
    <col min="8" max="8" width="8.7109375" customWidth="1"/>
    <col min="9" max="9" width="6.5703125" customWidth="1"/>
    <col min="10" max="10" width="8.7109375" customWidth="1"/>
    <col min="11" max="11" width="6.5703125" customWidth="1"/>
    <col min="12" max="12" width="8.7109375" customWidth="1"/>
    <col min="13" max="13" width="6.140625" customWidth="1"/>
    <col min="14" max="14" width="6.5703125" customWidth="1"/>
  </cols>
  <sheetData>
    <row r="1" spans="1:14" ht="25.5" customHeight="1">
      <c r="A1" s="225" t="s">
        <v>233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4">
      <c r="A2" s="226" t="s">
        <v>234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4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1:14" ht="15">
      <c r="A4" s="1" t="s">
        <v>2</v>
      </c>
      <c r="B4" s="1" t="s">
        <v>3</v>
      </c>
      <c r="C4" s="2" t="s">
        <v>4</v>
      </c>
      <c r="D4" s="2" t="s">
        <v>5</v>
      </c>
      <c r="E4" s="2" t="s">
        <v>235</v>
      </c>
      <c r="F4" s="134" t="s">
        <v>7</v>
      </c>
      <c r="G4" s="2" t="s">
        <v>236</v>
      </c>
      <c r="H4" s="2" t="s">
        <v>8</v>
      </c>
      <c r="I4" s="2" t="s">
        <v>236</v>
      </c>
      <c r="J4" s="3" t="s">
        <v>9</v>
      </c>
      <c r="K4" s="2" t="s">
        <v>236</v>
      </c>
      <c r="L4" s="3" t="s">
        <v>10</v>
      </c>
      <c r="M4" s="1" t="s">
        <v>11</v>
      </c>
      <c r="N4" s="1" t="s">
        <v>12</v>
      </c>
    </row>
    <row r="5" spans="1:14" ht="15.75" customHeight="1">
      <c r="A5" s="135">
        <v>1</v>
      </c>
      <c r="B5" s="113" t="s">
        <v>110</v>
      </c>
      <c r="C5" s="9" t="s">
        <v>111</v>
      </c>
      <c r="D5" s="9"/>
      <c r="E5" s="136">
        <v>98</v>
      </c>
      <c r="F5" s="137" t="s">
        <v>77</v>
      </c>
      <c r="G5" s="138"/>
      <c r="H5" s="78">
        <v>360</v>
      </c>
      <c r="I5" s="78">
        <v>60</v>
      </c>
      <c r="J5" s="137">
        <v>360</v>
      </c>
      <c r="K5" s="138">
        <v>60</v>
      </c>
      <c r="L5" s="78"/>
      <c r="M5" s="139">
        <f t="shared" ref="M5:M16" si="0">SUM(F5:L5)</f>
        <v>840</v>
      </c>
      <c r="N5" s="140"/>
    </row>
    <row r="6" spans="1:14" ht="15.75" customHeight="1">
      <c r="A6" s="114">
        <v>2</v>
      </c>
      <c r="B6" s="8" t="s">
        <v>237</v>
      </c>
      <c r="C6" s="9" t="s">
        <v>222</v>
      </c>
      <c r="D6" s="9"/>
      <c r="E6" s="141">
        <v>93</v>
      </c>
      <c r="F6" s="137">
        <v>360</v>
      </c>
      <c r="G6" s="138">
        <v>60</v>
      </c>
      <c r="H6" s="78">
        <v>214</v>
      </c>
      <c r="I6" s="78">
        <v>60</v>
      </c>
      <c r="J6" s="137" t="s">
        <v>77</v>
      </c>
      <c r="K6" s="138"/>
      <c r="L6" s="78"/>
      <c r="M6" s="139">
        <f t="shared" si="0"/>
        <v>694</v>
      </c>
      <c r="N6" s="142"/>
    </row>
    <row r="7" spans="1:14" ht="15.75" customHeight="1">
      <c r="A7" s="114">
        <v>3</v>
      </c>
      <c r="B7" s="35" t="s">
        <v>238</v>
      </c>
      <c r="C7" s="36" t="s">
        <v>239</v>
      </c>
      <c r="D7" s="36">
        <v>82354</v>
      </c>
      <c r="E7" s="143">
        <v>78</v>
      </c>
      <c r="F7" s="144">
        <v>194</v>
      </c>
      <c r="G7" s="145">
        <v>60</v>
      </c>
      <c r="H7" s="146">
        <v>360</v>
      </c>
      <c r="I7" s="146">
        <v>60</v>
      </c>
      <c r="J7" s="144">
        <v>293</v>
      </c>
      <c r="K7" s="145">
        <v>60</v>
      </c>
      <c r="L7" s="146"/>
      <c r="M7" s="139">
        <f t="shared" si="0"/>
        <v>1027</v>
      </c>
      <c r="N7" s="140"/>
    </row>
    <row r="8" spans="1:14" ht="15.75" customHeight="1">
      <c r="A8" s="114">
        <v>4</v>
      </c>
      <c r="B8" s="8" t="s">
        <v>215</v>
      </c>
      <c r="C8" s="9" t="s">
        <v>216</v>
      </c>
      <c r="D8" s="9">
        <v>86077</v>
      </c>
      <c r="E8" s="141">
        <v>92</v>
      </c>
      <c r="F8" s="137">
        <v>55</v>
      </c>
      <c r="G8" s="138">
        <v>0</v>
      </c>
      <c r="H8" s="78" t="s">
        <v>77</v>
      </c>
      <c r="I8" s="78"/>
      <c r="J8" s="137" t="s">
        <v>120</v>
      </c>
      <c r="K8" s="138" t="s">
        <v>120</v>
      </c>
      <c r="L8" s="78"/>
      <c r="M8" s="139">
        <f t="shared" si="0"/>
        <v>55</v>
      </c>
      <c r="N8" s="140"/>
    </row>
    <row r="9" spans="1:14" ht="15.75" customHeight="1">
      <c r="A9" s="114">
        <v>5</v>
      </c>
      <c r="B9" s="8" t="s">
        <v>240</v>
      </c>
      <c r="C9" s="9" t="s">
        <v>241</v>
      </c>
      <c r="D9" s="9">
        <v>92801</v>
      </c>
      <c r="E9" s="141">
        <v>47</v>
      </c>
      <c r="F9" s="137">
        <v>274</v>
      </c>
      <c r="G9" s="138">
        <v>0</v>
      </c>
      <c r="H9" s="78">
        <v>147</v>
      </c>
      <c r="I9" s="78">
        <v>0</v>
      </c>
      <c r="J9" s="137">
        <v>143</v>
      </c>
      <c r="K9" s="138">
        <v>0</v>
      </c>
      <c r="L9" s="78"/>
      <c r="M9" s="139">
        <f t="shared" si="0"/>
        <v>564</v>
      </c>
      <c r="N9" s="147"/>
    </row>
    <row r="10" spans="1:14" ht="15.75" customHeight="1">
      <c r="A10" s="114">
        <v>6</v>
      </c>
      <c r="B10" s="8" t="s">
        <v>242</v>
      </c>
      <c r="C10" s="9" t="s">
        <v>243</v>
      </c>
      <c r="D10" s="9">
        <v>92776</v>
      </c>
      <c r="E10" s="141">
        <v>75</v>
      </c>
      <c r="F10" s="137">
        <v>269</v>
      </c>
      <c r="G10" s="138">
        <v>60</v>
      </c>
      <c r="H10" s="78">
        <v>345</v>
      </c>
      <c r="I10" s="78">
        <v>60</v>
      </c>
      <c r="J10" s="137">
        <v>251</v>
      </c>
      <c r="K10" s="138">
        <v>60</v>
      </c>
      <c r="L10" s="78"/>
      <c r="M10" s="139">
        <f t="shared" si="0"/>
        <v>1045</v>
      </c>
      <c r="N10" s="140"/>
    </row>
    <row r="11" spans="1:14" ht="15.75" customHeight="1">
      <c r="A11" s="114">
        <v>7</v>
      </c>
      <c r="B11" s="44" t="s">
        <v>223</v>
      </c>
      <c r="C11" s="49" t="s">
        <v>224</v>
      </c>
      <c r="D11" s="49"/>
      <c r="E11" s="148">
        <v>95</v>
      </c>
      <c r="F11" s="149" t="s">
        <v>120</v>
      </c>
      <c r="G11" s="150" t="s">
        <v>120</v>
      </c>
      <c r="H11" s="151" t="s">
        <v>77</v>
      </c>
      <c r="I11" s="151"/>
      <c r="J11" s="149" t="s">
        <v>77</v>
      </c>
      <c r="K11" s="150"/>
      <c r="L11" s="151"/>
      <c r="M11" s="139">
        <f t="shared" si="0"/>
        <v>0</v>
      </c>
      <c r="N11" s="142"/>
    </row>
    <row r="12" spans="1:14" ht="15.75" customHeight="1">
      <c r="A12" s="114">
        <v>8</v>
      </c>
      <c r="B12" s="8" t="s">
        <v>217</v>
      </c>
      <c r="C12" s="9" t="s">
        <v>218</v>
      </c>
      <c r="D12" s="9">
        <v>94376</v>
      </c>
      <c r="E12" s="141">
        <v>82</v>
      </c>
      <c r="F12" s="137" t="s">
        <v>77</v>
      </c>
      <c r="G12" s="138"/>
      <c r="H12" s="78">
        <v>231</v>
      </c>
      <c r="I12" s="78">
        <v>60</v>
      </c>
      <c r="J12" s="137">
        <v>302</v>
      </c>
      <c r="K12" s="138">
        <v>0</v>
      </c>
      <c r="L12" s="78"/>
      <c r="M12" s="139">
        <f t="shared" si="0"/>
        <v>593</v>
      </c>
      <c r="N12" s="140"/>
    </row>
    <row r="13" spans="1:14" ht="15.75" customHeight="1">
      <c r="A13" s="114">
        <v>9</v>
      </c>
      <c r="B13" s="8" t="s">
        <v>244</v>
      </c>
      <c r="C13" s="9" t="s">
        <v>245</v>
      </c>
      <c r="D13" s="9">
        <v>54105</v>
      </c>
      <c r="E13" s="141">
        <v>77</v>
      </c>
      <c r="F13" s="137">
        <v>360</v>
      </c>
      <c r="G13" s="138">
        <v>60</v>
      </c>
      <c r="H13" s="78">
        <v>360</v>
      </c>
      <c r="I13" s="78">
        <v>60</v>
      </c>
      <c r="J13" s="137">
        <v>360</v>
      </c>
      <c r="K13" s="138">
        <v>60</v>
      </c>
      <c r="L13" s="78"/>
      <c r="M13" s="139">
        <f t="shared" si="0"/>
        <v>1260</v>
      </c>
      <c r="N13" s="140"/>
    </row>
    <row r="14" spans="1:14" ht="15.75" customHeight="1">
      <c r="A14" s="114">
        <v>10</v>
      </c>
      <c r="B14" s="8" t="s">
        <v>32</v>
      </c>
      <c r="C14" s="9" t="s">
        <v>33</v>
      </c>
      <c r="D14" s="9">
        <v>70785</v>
      </c>
      <c r="E14" s="141">
        <v>10</v>
      </c>
      <c r="F14" s="137">
        <v>360</v>
      </c>
      <c r="G14" s="138">
        <v>60</v>
      </c>
      <c r="H14" s="78">
        <v>278</v>
      </c>
      <c r="I14" s="78">
        <v>60</v>
      </c>
      <c r="J14" s="137">
        <v>244</v>
      </c>
      <c r="K14" s="138">
        <v>60</v>
      </c>
      <c r="L14" s="78"/>
      <c r="M14" s="139">
        <f t="shared" si="0"/>
        <v>1062</v>
      </c>
      <c r="N14" s="140"/>
    </row>
    <row r="15" spans="1:14" ht="15.75" customHeight="1">
      <c r="A15" s="114">
        <v>11</v>
      </c>
      <c r="B15" s="8" t="s">
        <v>30</v>
      </c>
      <c r="C15" s="9" t="s">
        <v>31</v>
      </c>
      <c r="D15" s="9">
        <v>70787</v>
      </c>
      <c r="E15" s="141">
        <v>66</v>
      </c>
      <c r="F15" s="137" t="s">
        <v>77</v>
      </c>
      <c r="G15" s="138"/>
      <c r="H15" s="78">
        <v>278</v>
      </c>
      <c r="I15" s="78">
        <v>60</v>
      </c>
      <c r="J15" s="137" t="s">
        <v>120</v>
      </c>
      <c r="K15" s="138" t="s">
        <v>120</v>
      </c>
      <c r="L15" s="78"/>
      <c r="M15" s="139">
        <f t="shared" si="0"/>
        <v>338</v>
      </c>
      <c r="N15" s="152"/>
    </row>
    <row r="16" spans="1:14" ht="15.75" customHeight="1">
      <c r="A16" s="114">
        <v>12</v>
      </c>
      <c r="B16" s="8" t="s">
        <v>137</v>
      </c>
      <c r="C16" s="9" t="s">
        <v>138</v>
      </c>
      <c r="D16" s="9"/>
      <c r="E16" s="141">
        <v>65</v>
      </c>
      <c r="F16" s="137" t="s">
        <v>120</v>
      </c>
      <c r="G16" s="138" t="s">
        <v>120</v>
      </c>
      <c r="H16" s="78" t="s">
        <v>120</v>
      </c>
      <c r="I16" s="78" t="s">
        <v>120</v>
      </c>
      <c r="J16" s="137" t="s">
        <v>120</v>
      </c>
      <c r="K16" s="138" t="s">
        <v>120</v>
      </c>
      <c r="L16" s="78"/>
      <c r="M16" s="139">
        <f t="shared" si="0"/>
        <v>0</v>
      </c>
      <c r="N16" s="140"/>
    </row>
    <row r="17" spans="1:14" ht="12.75" customHeight="1">
      <c r="A17" s="153"/>
      <c r="B17" s="131"/>
      <c r="C17" s="122"/>
      <c r="D17" s="122"/>
      <c r="E17" s="154"/>
      <c r="F17" s="155"/>
      <c r="G17" s="155"/>
      <c r="H17" s="155"/>
      <c r="I17" s="155"/>
      <c r="J17" s="155"/>
      <c r="K17" s="155"/>
      <c r="L17" s="155"/>
      <c r="M17" s="155"/>
      <c r="N17" s="156"/>
    </row>
    <row r="18" spans="1:14" ht="12.75" customHeight="1">
      <c r="A18" s="153"/>
      <c r="B18" s="60" t="s">
        <v>139</v>
      </c>
      <c r="E18" s="218" t="s">
        <v>140</v>
      </c>
      <c r="F18" s="218"/>
      <c r="G18" s="218"/>
      <c r="H18" s="85"/>
      <c r="I18" s="85"/>
      <c r="J18" s="85"/>
      <c r="K18" s="85"/>
      <c r="L18" s="85"/>
      <c r="M18" s="85"/>
      <c r="N18" s="85"/>
    </row>
    <row r="19" spans="1:14" ht="12.75" customHeight="1">
      <c r="A19" s="153"/>
      <c r="B19" s="219" t="s">
        <v>141</v>
      </c>
      <c r="C19" s="219"/>
      <c r="E19" s="220" t="s">
        <v>142</v>
      </c>
      <c r="F19" s="220"/>
      <c r="G19" s="220"/>
      <c r="H19" s="154"/>
      <c r="I19" s="154"/>
      <c r="J19" s="154"/>
      <c r="K19" s="154"/>
      <c r="L19" s="154"/>
      <c r="M19" s="155"/>
      <c r="N19" s="156"/>
    </row>
    <row r="20" spans="1:14" ht="15">
      <c r="B20" s="221" t="s">
        <v>143</v>
      </c>
      <c r="C20" s="221"/>
      <c r="H20" s="157"/>
      <c r="I20" s="158"/>
      <c r="J20" s="159"/>
      <c r="K20" s="159"/>
      <c r="L20" s="159"/>
      <c r="M20" s="155"/>
      <c r="N20" s="156"/>
    </row>
    <row r="21" spans="1:14" ht="15">
      <c r="B21" s="219" t="s">
        <v>144</v>
      </c>
      <c r="C21" s="219"/>
      <c r="J21" s="159"/>
      <c r="K21" s="159"/>
      <c r="L21" s="159"/>
      <c r="M21" s="155"/>
      <c r="N21" s="156"/>
    </row>
    <row r="22" spans="1:14" ht="12.75" customHeight="1">
      <c r="B22" s="160"/>
      <c r="E22" s="227"/>
      <c r="F22" s="227"/>
      <c r="G22" s="227"/>
      <c r="H22" s="227"/>
      <c r="I22" s="161"/>
      <c r="J22" s="159"/>
      <c r="K22" s="159"/>
      <c r="L22" s="159"/>
      <c r="M22" s="155"/>
      <c r="N22" s="156"/>
    </row>
    <row r="23" spans="1:14">
      <c r="B23" s="62"/>
      <c r="J23" s="159"/>
      <c r="K23" s="159"/>
      <c r="L23" s="159"/>
      <c r="M23" s="155"/>
      <c r="N23" s="156"/>
    </row>
    <row r="24" spans="1:14">
      <c r="B24" s="91"/>
      <c r="J24" s="159"/>
      <c r="K24" s="159"/>
      <c r="L24" s="159"/>
      <c r="M24" s="155"/>
    </row>
    <row r="25" spans="1:14">
      <c r="B25" s="62"/>
      <c r="J25" s="161"/>
      <c r="K25" s="161"/>
      <c r="L25" s="161"/>
    </row>
    <row r="26" spans="1:14">
      <c r="B26" s="91"/>
      <c r="J26" s="161"/>
      <c r="K26" s="161"/>
      <c r="L26" s="161"/>
    </row>
    <row r="27" spans="1:14" ht="12.75" customHeight="1">
      <c r="C27" s="161"/>
      <c r="D27" s="161"/>
      <c r="E27" s="161"/>
      <c r="F27" s="161"/>
      <c r="G27" s="161"/>
      <c r="H27" s="161"/>
      <c r="I27" s="161"/>
      <c r="J27" s="162"/>
      <c r="K27" s="162"/>
      <c r="L27" s="162"/>
      <c r="M27" s="162"/>
    </row>
    <row r="28" spans="1:14" ht="15">
      <c r="C28" s="161"/>
      <c r="D28" s="161"/>
      <c r="E28" s="161"/>
      <c r="F28" s="161"/>
      <c r="G28" s="161"/>
      <c r="H28" s="161"/>
      <c r="I28" s="161"/>
      <c r="J28" s="163"/>
      <c r="K28" s="163"/>
      <c r="L28" s="163"/>
      <c r="M28" s="164"/>
    </row>
    <row r="29" spans="1:14">
      <c r="B29" s="161"/>
      <c r="C29" s="161"/>
      <c r="D29" s="161"/>
      <c r="E29" s="161"/>
      <c r="F29" s="161"/>
      <c r="G29" s="161"/>
      <c r="H29" s="161"/>
      <c r="I29" s="161"/>
      <c r="J29" s="159"/>
      <c r="K29" s="159"/>
      <c r="L29" s="159"/>
      <c r="M29" s="154"/>
    </row>
    <row r="30" spans="1:14">
      <c r="B30" s="161"/>
      <c r="C30" s="161"/>
      <c r="D30" s="161"/>
      <c r="E30" s="161"/>
      <c r="F30" s="161"/>
      <c r="G30" s="161"/>
      <c r="H30" s="161"/>
      <c r="I30" s="161"/>
      <c r="J30" s="159"/>
      <c r="K30" s="159"/>
      <c r="L30" s="159"/>
      <c r="M30" s="154"/>
    </row>
    <row r="31" spans="1:14">
      <c r="B31" s="161"/>
      <c r="C31" s="161"/>
      <c r="D31" s="161"/>
      <c r="E31" s="161"/>
      <c r="F31" s="161"/>
      <c r="G31" s="161"/>
      <c r="H31" s="161"/>
      <c r="I31" s="161"/>
      <c r="J31" s="159"/>
      <c r="K31" s="159"/>
      <c r="L31" s="159"/>
      <c r="M31" s="154"/>
    </row>
    <row r="32" spans="1:14" ht="14.25">
      <c r="A32" s="165"/>
      <c r="B32" s="154"/>
      <c r="C32" s="154"/>
      <c r="D32" s="154"/>
      <c r="E32" s="154"/>
      <c r="F32" s="154"/>
      <c r="G32" s="154"/>
      <c r="H32" s="154"/>
      <c r="I32" s="154"/>
      <c r="J32" s="159"/>
      <c r="K32" s="159"/>
      <c r="L32" s="159"/>
      <c r="M32" s="154"/>
    </row>
    <row r="33" spans="1:13" ht="14.25">
      <c r="A33" s="165"/>
      <c r="B33" s="154"/>
      <c r="C33" s="154"/>
      <c r="D33" s="154"/>
      <c r="E33" s="154"/>
      <c r="F33" s="154"/>
      <c r="G33" s="154"/>
      <c r="H33" s="155"/>
      <c r="I33" s="155"/>
      <c r="J33" s="159"/>
      <c r="K33" s="159"/>
      <c r="L33" s="159"/>
      <c r="M33" s="154"/>
    </row>
    <row r="34" spans="1:13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</row>
  </sheetData>
  <sheetProtection selectLockedCells="1" selectUnlockedCells="1"/>
  <mergeCells count="8">
    <mergeCell ref="B21:C21"/>
    <mergeCell ref="E22:H22"/>
    <mergeCell ref="A1:N1"/>
    <mergeCell ref="A2:N3"/>
    <mergeCell ref="E18:G18"/>
    <mergeCell ref="B19:C19"/>
    <mergeCell ref="E19:G19"/>
    <mergeCell ref="B20:C20"/>
  </mergeCells>
  <conditionalFormatting sqref="B9">
    <cfRule type="cellIs" dxfId="25" priority="1" stopIfTrue="1" operator="equal">
      <formula>180</formula>
    </cfRule>
  </conditionalFormatting>
  <conditionalFormatting sqref="B6:D7 B11:D11 B13:D13 B16:D16">
    <cfRule type="cellIs" dxfId="24" priority="2" stopIfTrue="1" operator="equal">
      <formula>180</formula>
    </cfRule>
  </conditionalFormatting>
  <conditionalFormatting sqref="L7 N5 N7:N8 N10 N12:N16">
    <cfRule type="cellIs" dxfId="23" priority="3" stopIfTrue="1" operator="equal">
      <formula>180</formula>
    </cfRule>
  </conditionalFormatting>
  <conditionalFormatting sqref="L5:L6 L9:L10 L12:L13 L15:L16">
    <cfRule type="cellIs" dxfId="22" priority="4" stopIfTrue="1" operator="equal">
      <formula>180</formula>
    </cfRule>
  </conditionalFormatting>
  <conditionalFormatting sqref="B17:D17">
    <cfRule type="cellIs" dxfId="21" priority="5" stopIfTrue="1" operator="equal">
      <formula>180</formula>
    </cfRule>
  </conditionalFormatting>
  <conditionalFormatting sqref="F5:K16 L11">
    <cfRule type="cellIs" dxfId="20" priority="6" stopIfTrue="1" operator="equal">
      <formula>360</formula>
    </cfRule>
  </conditionalFormatting>
  <pageMargins left="0.72013888888888888" right="0.60972222222222228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sqref="A1:L25"/>
    </sheetView>
  </sheetViews>
  <sheetFormatPr defaultRowHeight="12.75"/>
  <cols>
    <col min="1" max="1" width="3" customWidth="1"/>
    <col min="2" max="2" width="23.85546875" customWidth="1"/>
    <col min="3" max="3" width="13.5703125" customWidth="1"/>
    <col min="4" max="4" width="8" customWidth="1"/>
    <col min="5" max="5" width="7.7109375" customWidth="1"/>
    <col min="6" max="8" width="7.140625" customWidth="1"/>
    <col min="9" max="9" width="6.85546875" customWidth="1"/>
    <col min="10" max="11" width="7" customWidth="1"/>
    <col min="12" max="12" width="10.28515625" customWidth="1"/>
  </cols>
  <sheetData>
    <row r="1" spans="1:12" ht="25.5" customHeight="1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25.5" customHeight="1">
      <c r="A2" s="224" t="s">
        <v>246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2" ht="14.25" customHeight="1">
      <c r="A3" s="166" t="s">
        <v>2</v>
      </c>
      <c r="B3" s="167" t="s">
        <v>3</v>
      </c>
      <c r="C3" s="166" t="s">
        <v>202</v>
      </c>
      <c r="D3" s="166" t="s">
        <v>5</v>
      </c>
      <c r="E3" s="167" t="s">
        <v>203</v>
      </c>
      <c r="F3" s="166" t="s">
        <v>7</v>
      </c>
      <c r="G3" s="167" t="s">
        <v>8</v>
      </c>
      <c r="H3" s="166" t="s">
        <v>9</v>
      </c>
      <c r="I3" s="167" t="s">
        <v>247</v>
      </c>
      <c r="J3" s="166" t="s">
        <v>11</v>
      </c>
      <c r="K3" s="167" t="s">
        <v>12</v>
      </c>
      <c r="L3" s="166" t="s">
        <v>13</v>
      </c>
    </row>
    <row r="4" spans="1:12" ht="15.75" customHeight="1">
      <c r="A4" s="168">
        <v>1</v>
      </c>
      <c r="B4" s="169" t="s">
        <v>237</v>
      </c>
      <c r="C4" s="170"/>
      <c r="D4" s="170"/>
      <c r="E4" s="171">
        <v>93</v>
      </c>
      <c r="F4" s="172">
        <v>978</v>
      </c>
      <c r="G4" s="173">
        <v>1000</v>
      </c>
      <c r="H4" s="173">
        <v>1000</v>
      </c>
      <c r="I4" s="174">
        <v>1000</v>
      </c>
      <c r="J4" s="69">
        <f t="shared" ref="J4:J21" si="0">SUM(F4:I4)</f>
        <v>3978</v>
      </c>
      <c r="K4" s="175" t="s">
        <v>16</v>
      </c>
      <c r="L4" s="176"/>
    </row>
    <row r="5" spans="1:12" ht="15.75" customHeight="1">
      <c r="A5" s="177">
        <v>2</v>
      </c>
      <c r="B5" s="178" t="s">
        <v>248</v>
      </c>
      <c r="C5" s="9" t="s">
        <v>249</v>
      </c>
      <c r="D5" s="9" t="s">
        <v>94</v>
      </c>
      <c r="E5" s="179">
        <v>69</v>
      </c>
      <c r="F5" s="180">
        <v>1000</v>
      </c>
      <c r="G5" s="181">
        <v>998</v>
      </c>
      <c r="H5" s="181">
        <v>1000</v>
      </c>
      <c r="I5" s="68">
        <v>972</v>
      </c>
      <c r="J5" s="18">
        <f t="shared" si="0"/>
        <v>3970</v>
      </c>
      <c r="K5" s="182" t="s">
        <v>19</v>
      </c>
      <c r="L5" s="73"/>
    </row>
    <row r="6" spans="1:12" ht="15.75" customHeight="1">
      <c r="A6" s="177">
        <v>3</v>
      </c>
      <c r="B6" s="178" t="s">
        <v>250</v>
      </c>
      <c r="C6" s="9" t="s">
        <v>251</v>
      </c>
      <c r="D6" s="9">
        <v>75356</v>
      </c>
      <c r="E6" s="179">
        <v>12</v>
      </c>
      <c r="F6" s="180">
        <v>1000</v>
      </c>
      <c r="G6" s="181">
        <v>998</v>
      </c>
      <c r="H6" s="181">
        <v>954</v>
      </c>
      <c r="I6" s="68">
        <v>998</v>
      </c>
      <c r="J6" s="18">
        <f t="shared" si="0"/>
        <v>3950</v>
      </c>
      <c r="K6" s="182" t="s">
        <v>22</v>
      </c>
      <c r="L6" s="73"/>
    </row>
    <row r="7" spans="1:12" ht="15.75" customHeight="1">
      <c r="A7" s="177">
        <v>4</v>
      </c>
      <c r="B7" s="77" t="s">
        <v>95</v>
      </c>
      <c r="C7" s="9" t="s">
        <v>96</v>
      </c>
      <c r="D7" s="9"/>
      <c r="E7" s="179">
        <v>99</v>
      </c>
      <c r="F7" s="180">
        <v>993</v>
      </c>
      <c r="G7" s="181">
        <v>956</v>
      </c>
      <c r="H7" s="181">
        <v>1000</v>
      </c>
      <c r="I7" s="68">
        <v>996</v>
      </c>
      <c r="J7" s="18">
        <f t="shared" si="0"/>
        <v>3945</v>
      </c>
      <c r="K7" s="18">
        <v>4</v>
      </c>
      <c r="L7" s="73"/>
    </row>
    <row r="8" spans="1:12" ht="15.75" customHeight="1">
      <c r="A8" s="177">
        <v>5</v>
      </c>
      <c r="B8" s="77" t="s">
        <v>252</v>
      </c>
      <c r="C8" s="9" t="s">
        <v>253</v>
      </c>
      <c r="D8" s="9">
        <v>11466</v>
      </c>
      <c r="E8" s="179">
        <v>53</v>
      </c>
      <c r="F8" s="183">
        <v>974</v>
      </c>
      <c r="G8" s="183">
        <v>1000</v>
      </c>
      <c r="H8" s="183">
        <v>976</v>
      </c>
      <c r="I8" s="68" t="s">
        <v>77</v>
      </c>
      <c r="J8" s="18">
        <f t="shared" si="0"/>
        <v>2950</v>
      </c>
      <c r="K8" s="18">
        <v>5</v>
      </c>
      <c r="L8" s="73"/>
    </row>
    <row r="9" spans="1:12" ht="15.75" customHeight="1">
      <c r="A9" s="177">
        <v>6</v>
      </c>
      <c r="B9" s="178" t="s">
        <v>254</v>
      </c>
      <c r="C9" s="9" t="s">
        <v>255</v>
      </c>
      <c r="D9" s="9">
        <v>75351</v>
      </c>
      <c r="E9" s="179">
        <v>43</v>
      </c>
      <c r="F9" s="180">
        <v>932</v>
      </c>
      <c r="G9" s="181">
        <v>1000</v>
      </c>
      <c r="H9" s="181">
        <v>993</v>
      </c>
      <c r="I9" s="68"/>
      <c r="J9" s="18">
        <f t="shared" si="0"/>
        <v>2925</v>
      </c>
      <c r="K9" s="18">
        <v>6</v>
      </c>
      <c r="L9" s="73"/>
    </row>
    <row r="10" spans="1:12" ht="15.75" customHeight="1">
      <c r="A10" s="177">
        <v>7</v>
      </c>
      <c r="B10" s="178" t="s">
        <v>256</v>
      </c>
      <c r="C10" s="9" t="s">
        <v>257</v>
      </c>
      <c r="D10" s="9">
        <v>65742</v>
      </c>
      <c r="E10" s="179">
        <v>94</v>
      </c>
      <c r="F10" s="180">
        <v>976</v>
      </c>
      <c r="G10" s="181">
        <v>952</v>
      </c>
      <c r="H10" s="181">
        <v>996</v>
      </c>
      <c r="I10" s="68"/>
      <c r="J10" s="18">
        <f t="shared" si="0"/>
        <v>2924</v>
      </c>
      <c r="K10" s="18">
        <v>7</v>
      </c>
      <c r="L10" s="73"/>
    </row>
    <row r="11" spans="1:12" ht="15.75" customHeight="1">
      <c r="A11" s="177">
        <v>8</v>
      </c>
      <c r="B11" s="77" t="s">
        <v>238</v>
      </c>
      <c r="C11" s="9" t="s">
        <v>239</v>
      </c>
      <c r="D11" s="9">
        <v>82354</v>
      </c>
      <c r="E11" s="179">
        <v>78</v>
      </c>
      <c r="F11" s="180">
        <v>939</v>
      </c>
      <c r="G11" s="181">
        <v>989</v>
      </c>
      <c r="H11" s="181">
        <v>965</v>
      </c>
      <c r="I11" s="68"/>
      <c r="J11" s="18">
        <f t="shared" si="0"/>
        <v>2893</v>
      </c>
      <c r="K11" s="18">
        <v>8</v>
      </c>
      <c r="L11" s="73"/>
    </row>
    <row r="12" spans="1:12" ht="15.75" customHeight="1">
      <c r="A12" s="177">
        <v>9</v>
      </c>
      <c r="B12" s="178" t="s">
        <v>23</v>
      </c>
      <c r="C12" s="9" t="s">
        <v>24</v>
      </c>
      <c r="D12" s="9">
        <v>54112</v>
      </c>
      <c r="E12" s="179" t="s">
        <v>25</v>
      </c>
      <c r="F12" s="180">
        <v>933</v>
      </c>
      <c r="G12" s="181">
        <v>959</v>
      </c>
      <c r="H12" s="181">
        <v>955</v>
      </c>
      <c r="I12" s="68"/>
      <c r="J12" s="18">
        <f t="shared" si="0"/>
        <v>2847</v>
      </c>
      <c r="K12" s="18">
        <v>9</v>
      </c>
      <c r="L12" s="73"/>
    </row>
    <row r="13" spans="1:12" ht="15.75" customHeight="1">
      <c r="A13" s="177">
        <v>10</v>
      </c>
      <c r="B13" s="178" t="s">
        <v>155</v>
      </c>
      <c r="C13" s="9" t="s">
        <v>156</v>
      </c>
      <c r="D13" s="9">
        <v>76174</v>
      </c>
      <c r="E13" s="179">
        <v>36</v>
      </c>
      <c r="F13" s="180">
        <v>996</v>
      </c>
      <c r="G13" s="181">
        <v>841</v>
      </c>
      <c r="H13" s="181">
        <v>1000</v>
      </c>
      <c r="I13" s="68"/>
      <c r="J13" s="18">
        <f t="shared" si="0"/>
        <v>2837</v>
      </c>
      <c r="K13" s="18">
        <v>10</v>
      </c>
      <c r="L13" s="73"/>
    </row>
    <row r="14" spans="1:12" ht="15.75" customHeight="1">
      <c r="A14" s="177">
        <v>11</v>
      </c>
      <c r="B14" s="77" t="s">
        <v>14</v>
      </c>
      <c r="C14" s="9" t="s">
        <v>15</v>
      </c>
      <c r="D14" s="9">
        <v>53721</v>
      </c>
      <c r="E14" s="179">
        <v>44</v>
      </c>
      <c r="F14" s="180">
        <v>808</v>
      </c>
      <c r="G14" s="181">
        <v>862</v>
      </c>
      <c r="H14" s="181">
        <v>998</v>
      </c>
      <c r="I14" s="68"/>
      <c r="J14" s="18">
        <f t="shared" si="0"/>
        <v>2668</v>
      </c>
      <c r="K14" s="18">
        <v>11</v>
      </c>
      <c r="L14" s="73"/>
    </row>
    <row r="15" spans="1:12" ht="15.75" customHeight="1">
      <c r="A15" s="177">
        <v>12</v>
      </c>
      <c r="B15" s="77" t="s">
        <v>32</v>
      </c>
      <c r="C15" s="9" t="s">
        <v>33</v>
      </c>
      <c r="D15" s="9">
        <v>70785</v>
      </c>
      <c r="E15" s="179">
        <v>10</v>
      </c>
      <c r="F15" s="183">
        <v>976</v>
      </c>
      <c r="G15" s="183">
        <v>802</v>
      </c>
      <c r="H15" s="183">
        <v>835</v>
      </c>
      <c r="I15" s="68"/>
      <c r="J15" s="18">
        <f t="shared" si="0"/>
        <v>2613</v>
      </c>
      <c r="K15" s="18">
        <v>12</v>
      </c>
      <c r="L15" s="73"/>
    </row>
    <row r="16" spans="1:12" ht="15.75" customHeight="1">
      <c r="A16" s="177">
        <v>13</v>
      </c>
      <c r="B16" s="77" t="s">
        <v>258</v>
      </c>
      <c r="C16" s="9" t="s">
        <v>259</v>
      </c>
      <c r="D16" s="9">
        <v>53924</v>
      </c>
      <c r="E16" s="179">
        <v>48</v>
      </c>
      <c r="F16" s="183">
        <v>1000</v>
      </c>
      <c r="G16" s="183">
        <v>620</v>
      </c>
      <c r="H16" s="183">
        <v>970</v>
      </c>
      <c r="I16" s="68"/>
      <c r="J16" s="18">
        <f t="shared" si="0"/>
        <v>2590</v>
      </c>
      <c r="K16" s="18">
        <v>13</v>
      </c>
      <c r="L16" s="73"/>
    </row>
    <row r="17" spans="1:15" ht="15.75" customHeight="1">
      <c r="A17" s="177">
        <v>14</v>
      </c>
      <c r="B17" s="77" t="s">
        <v>260</v>
      </c>
      <c r="C17" s="9" t="s">
        <v>35</v>
      </c>
      <c r="D17" s="9">
        <v>24603</v>
      </c>
      <c r="E17" s="179">
        <v>54</v>
      </c>
      <c r="F17" s="180">
        <v>766</v>
      </c>
      <c r="G17" s="181">
        <v>962</v>
      </c>
      <c r="H17" s="181">
        <v>817</v>
      </c>
      <c r="I17" s="68"/>
      <c r="J17" s="18">
        <f t="shared" si="0"/>
        <v>2545</v>
      </c>
      <c r="K17" s="18">
        <v>14</v>
      </c>
      <c r="L17" s="73"/>
    </row>
    <row r="18" spans="1:15" ht="15.75" customHeight="1">
      <c r="A18" s="177">
        <v>15</v>
      </c>
      <c r="B18" s="77" t="s">
        <v>261</v>
      </c>
      <c r="C18" s="184"/>
      <c r="D18" s="184"/>
      <c r="E18" s="179">
        <v>47</v>
      </c>
      <c r="F18" s="183">
        <v>288</v>
      </c>
      <c r="G18" s="183">
        <v>376</v>
      </c>
      <c r="H18" s="183">
        <v>435</v>
      </c>
      <c r="I18" s="68"/>
      <c r="J18" s="18">
        <f t="shared" si="0"/>
        <v>1099</v>
      </c>
      <c r="K18" s="18">
        <v>15</v>
      </c>
      <c r="L18" s="73"/>
    </row>
    <row r="19" spans="1:15" ht="15.75" customHeight="1">
      <c r="A19" s="177">
        <v>16</v>
      </c>
      <c r="B19" s="178" t="s">
        <v>244</v>
      </c>
      <c r="C19" s="9" t="s">
        <v>245</v>
      </c>
      <c r="D19" s="9">
        <v>54105</v>
      </c>
      <c r="E19" s="179">
        <v>77</v>
      </c>
      <c r="F19" s="180">
        <v>911</v>
      </c>
      <c r="G19" s="181">
        <v>0</v>
      </c>
      <c r="H19" s="181">
        <v>0</v>
      </c>
      <c r="I19" s="68"/>
      <c r="J19" s="18">
        <f t="shared" si="0"/>
        <v>911</v>
      </c>
      <c r="K19" s="18">
        <v>16</v>
      </c>
      <c r="L19" s="73"/>
    </row>
    <row r="20" spans="1:15" ht="15.75" customHeight="1">
      <c r="A20" s="177">
        <v>17</v>
      </c>
      <c r="B20" s="77" t="s">
        <v>209</v>
      </c>
      <c r="C20" s="9" t="s">
        <v>210</v>
      </c>
      <c r="D20" s="9">
        <v>71639</v>
      </c>
      <c r="E20" s="179">
        <v>97</v>
      </c>
      <c r="F20" s="180">
        <v>873</v>
      </c>
      <c r="G20" s="181">
        <v>0</v>
      </c>
      <c r="H20" s="181">
        <v>0</v>
      </c>
      <c r="I20" s="68"/>
      <c r="J20" s="18">
        <f t="shared" si="0"/>
        <v>873</v>
      </c>
      <c r="K20" s="18">
        <v>17</v>
      </c>
      <c r="L20" s="73"/>
      <c r="N20" s="185"/>
      <c r="O20" s="185"/>
    </row>
    <row r="21" spans="1:15" ht="15.75" customHeight="1">
      <c r="A21" s="186"/>
      <c r="B21" s="187" t="s">
        <v>242</v>
      </c>
      <c r="C21" s="49" t="s">
        <v>243</v>
      </c>
      <c r="D21" s="49">
        <v>92776</v>
      </c>
      <c r="E21" s="188">
        <v>75</v>
      </c>
      <c r="F21" s="189">
        <v>0</v>
      </c>
      <c r="G21" s="190">
        <v>0</v>
      </c>
      <c r="H21" s="191">
        <v>0</v>
      </c>
      <c r="I21" s="192"/>
      <c r="J21" s="121">
        <f t="shared" si="0"/>
        <v>0</v>
      </c>
      <c r="K21" s="18">
        <v>18</v>
      </c>
      <c r="L21" s="86"/>
    </row>
    <row r="22" spans="1:15" ht="15">
      <c r="A22" s="186"/>
      <c r="B22" s="60" t="s">
        <v>139</v>
      </c>
      <c r="E22" s="218" t="s">
        <v>140</v>
      </c>
      <c r="F22" s="218"/>
      <c r="G22" s="218"/>
      <c r="H22" s="154"/>
      <c r="I22" s="154"/>
      <c r="J22" s="154"/>
      <c r="K22" s="154"/>
      <c r="L22" s="154"/>
    </row>
    <row r="23" spans="1:15" ht="15">
      <c r="B23" s="219" t="s">
        <v>141</v>
      </c>
      <c r="C23" s="219"/>
      <c r="E23" s="220" t="s">
        <v>142</v>
      </c>
      <c r="F23" s="220"/>
      <c r="G23" s="220"/>
      <c r="H23" s="193"/>
      <c r="I23" s="193"/>
      <c r="J23" s="193"/>
      <c r="K23" s="193"/>
      <c r="L23" s="193"/>
    </row>
    <row r="24" spans="1:15" ht="15">
      <c r="B24" s="221" t="s">
        <v>143</v>
      </c>
      <c r="C24" s="221"/>
    </row>
    <row r="25" spans="1:15" ht="12.75" customHeight="1">
      <c r="B25" s="219" t="s">
        <v>144</v>
      </c>
      <c r="C25" s="219"/>
      <c r="H25" s="85"/>
      <c r="I25" s="85"/>
      <c r="J25" s="85"/>
      <c r="K25" s="85"/>
      <c r="L25" s="85"/>
      <c r="M25" s="85"/>
    </row>
    <row r="26" spans="1:15">
      <c r="B26" s="62"/>
    </row>
    <row r="27" spans="1:15">
      <c r="B27" s="160"/>
      <c r="F27" s="227"/>
      <c r="G27" s="227"/>
      <c r="H27" s="227"/>
    </row>
    <row r="28" spans="1:15">
      <c r="B28" s="62"/>
    </row>
  </sheetData>
  <sheetProtection selectLockedCells="1" selectUnlockedCells="1"/>
  <mergeCells count="8">
    <mergeCell ref="B25:C25"/>
    <mergeCell ref="F27:H27"/>
    <mergeCell ref="A1:L1"/>
    <mergeCell ref="A2:L2"/>
    <mergeCell ref="E22:G22"/>
    <mergeCell ref="B23:C23"/>
    <mergeCell ref="E23:G23"/>
    <mergeCell ref="B24:C24"/>
  </mergeCells>
  <conditionalFormatting sqref="C5:D5 C7:D8 C11:D12 C14:D14 C16:D17 C19:D19">
    <cfRule type="cellIs" dxfId="19" priority="1" stopIfTrue="1" operator="equal">
      <formula>180</formula>
    </cfRule>
  </conditionalFormatting>
  <conditionalFormatting sqref="K7:K21">
    <cfRule type="cellIs" dxfId="18" priority="2" stopIfTrue="1" operator="equal">
      <formula>180</formula>
    </cfRule>
  </conditionalFormatting>
  <conditionalFormatting sqref="I5:I21">
    <cfRule type="cellIs" dxfId="17" priority="3" stopIfTrue="1" operator="equal">
      <formula>180</formula>
    </cfRule>
  </conditionalFormatting>
  <conditionalFormatting sqref="F4:G6 F8:G14 F17:G17 F19:H21 H4:H14">
    <cfRule type="cellIs" dxfId="16" priority="4" stopIfTrue="1" operator="equal">
      <formula>1000</formula>
    </cfRule>
  </conditionalFormatting>
  <conditionalFormatting sqref="H17">
    <cfRule type="cellIs" dxfId="15" priority="5" stopIfTrue="1" operator="equal">
      <formula>2000</formula>
    </cfRule>
  </conditionalFormatting>
  <pageMargins left="1.6597222222222223" right="0.75" top="0.60972222222222228" bottom="0.37986111111111109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72"/>
  <sheetViews>
    <sheetView topLeftCell="A59" workbookViewId="0">
      <selection activeCell="L62" activeCellId="1" sqref="A1:L25 L62"/>
    </sheetView>
  </sheetViews>
  <sheetFormatPr defaultRowHeight="12.75"/>
  <cols>
    <col min="1" max="1" width="3.28515625" style="62" customWidth="1"/>
    <col min="2" max="2" width="27.85546875" style="62" customWidth="1"/>
    <col min="3" max="3" width="14.85546875" style="62" customWidth="1"/>
    <col min="4" max="4" width="13.140625" style="62" customWidth="1"/>
    <col min="5" max="5" width="11.7109375" style="62" customWidth="1"/>
    <col min="6" max="8" width="7.85546875" style="62" customWidth="1"/>
    <col min="9" max="9" width="7.140625" style="62" customWidth="1"/>
    <col min="10" max="10" width="9.7109375" style="62" customWidth="1"/>
    <col min="11" max="11" width="6.5703125" style="62" customWidth="1"/>
    <col min="12" max="12" width="11" style="62" customWidth="1"/>
    <col min="13" max="16384" width="9.140625" style="62"/>
  </cols>
  <sheetData>
    <row r="1" spans="1:12" ht="25.5" customHeight="1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12.75" customHeight="1">
      <c r="A2" s="223" t="s">
        <v>262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 ht="13.5" customHeight="1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 ht="15" customHeight="1">
      <c r="A4" s="6" t="s">
        <v>2</v>
      </c>
      <c r="B4" s="6" t="s">
        <v>3</v>
      </c>
      <c r="C4" s="63" t="s">
        <v>4</v>
      </c>
      <c r="D4" s="63" t="s">
        <v>5</v>
      </c>
      <c r="E4" s="63" t="s">
        <v>6</v>
      </c>
      <c r="F4" s="64" t="s">
        <v>7</v>
      </c>
      <c r="G4" s="63" t="s">
        <v>8</v>
      </c>
      <c r="H4" s="64" t="s">
        <v>9</v>
      </c>
      <c r="I4" s="6" t="s">
        <v>10</v>
      </c>
      <c r="J4" s="194" t="s">
        <v>11</v>
      </c>
      <c r="K4" s="194" t="s">
        <v>12</v>
      </c>
      <c r="L4" s="65" t="s">
        <v>13</v>
      </c>
    </row>
    <row r="5" spans="1:12" ht="15" customHeight="1">
      <c r="A5" s="67">
        <v>1</v>
      </c>
      <c r="B5" s="20" t="s">
        <v>20</v>
      </c>
      <c r="C5" s="21" t="s">
        <v>21</v>
      </c>
      <c r="D5" s="21">
        <v>16042</v>
      </c>
      <c r="E5" s="195">
        <v>82</v>
      </c>
      <c r="F5" s="12">
        <v>180</v>
      </c>
      <c r="G5" s="12">
        <v>180</v>
      </c>
      <c r="H5" s="12">
        <v>180</v>
      </c>
      <c r="I5" s="12">
        <v>228</v>
      </c>
      <c r="J5" s="13">
        <f t="shared" ref="J5:J23" si="0">($F5+$G5+$H5+$I5)</f>
        <v>768</v>
      </c>
      <c r="K5" s="196" t="s">
        <v>16</v>
      </c>
      <c r="L5" s="176"/>
    </row>
    <row r="6" spans="1:12" ht="15" customHeight="1">
      <c r="A6" s="72">
        <v>2</v>
      </c>
      <c r="B6" s="197" t="s">
        <v>155</v>
      </c>
      <c r="C6" s="198" t="s">
        <v>156</v>
      </c>
      <c r="D6" s="198">
        <v>76174</v>
      </c>
      <c r="E6" s="199">
        <v>36</v>
      </c>
      <c r="F6" s="68">
        <v>180</v>
      </c>
      <c r="G6" s="68">
        <v>180</v>
      </c>
      <c r="H6" s="68">
        <v>180</v>
      </c>
      <c r="I6" s="68">
        <v>199</v>
      </c>
      <c r="J6" s="13">
        <f t="shared" si="0"/>
        <v>739</v>
      </c>
      <c r="K6" s="200" t="s">
        <v>19</v>
      </c>
      <c r="L6" s="73"/>
    </row>
    <row r="7" spans="1:12" ht="15" customHeight="1">
      <c r="A7" s="67">
        <v>3</v>
      </c>
      <c r="B7" s="20" t="s">
        <v>75</v>
      </c>
      <c r="C7" s="21" t="s">
        <v>76</v>
      </c>
      <c r="D7" s="21">
        <v>16078</v>
      </c>
      <c r="E7" s="195">
        <v>84</v>
      </c>
      <c r="F7" s="12">
        <v>180</v>
      </c>
      <c r="G7" s="12">
        <v>180</v>
      </c>
      <c r="H7" s="12">
        <v>180</v>
      </c>
      <c r="I7" s="12">
        <v>172</v>
      </c>
      <c r="J7" s="13">
        <f t="shared" si="0"/>
        <v>712</v>
      </c>
      <c r="K7" s="200" t="s">
        <v>22</v>
      </c>
      <c r="L7" s="73"/>
    </row>
    <row r="8" spans="1:12" ht="15" customHeight="1">
      <c r="A8" s="72">
        <v>4</v>
      </c>
      <c r="B8" s="20" t="s">
        <v>50</v>
      </c>
      <c r="C8" s="21" t="s">
        <v>51</v>
      </c>
      <c r="D8" s="21">
        <v>16077</v>
      </c>
      <c r="E8" s="195">
        <v>83</v>
      </c>
      <c r="F8" s="24">
        <v>170</v>
      </c>
      <c r="G8" s="24">
        <v>180</v>
      </c>
      <c r="H8" s="24">
        <v>180</v>
      </c>
      <c r="I8" s="12"/>
      <c r="J8" s="13">
        <f t="shared" si="0"/>
        <v>530</v>
      </c>
      <c r="K8" s="70" t="s">
        <v>146</v>
      </c>
      <c r="L8" s="73"/>
    </row>
    <row r="9" spans="1:12" ht="15" customHeight="1">
      <c r="A9" s="67">
        <v>5</v>
      </c>
      <c r="B9" s="8" t="s">
        <v>17</v>
      </c>
      <c r="C9" s="9" t="s">
        <v>18</v>
      </c>
      <c r="D9" s="9"/>
      <c r="E9" s="10">
        <v>91</v>
      </c>
      <c r="F9" s="26">
        <v>169</v>
      </c>
      <c r="G9" s="26">
        <v>180</v>
      </c>
      <c r="H9" s="26">
        <v>167</v>
      </c>
      <c r="I9" s="26"/>
      <c r="J9" s="13">
        <f t="shared" si="0"/>
        <v>516</v>
      </c>
      <c r="K9" s="70" t="s">
        <v>147</v>
      </c>
      <c r="L9" s="73"/>
    </row>
    <row r="10" spans="1:12" ht="15" customHeight="1">
      <c r="A10" s="72">
        <v>6</v>
      </c>
      <c r="B10" s="8" t="s">
        <v>28</v>
      </c>
      <c r="C10" s="9" t="s">
        <v>29</v>
      </c>
      <c r="D10" s="9"/>
      <c r="E10" s="10">
        <v>90</v>
      </c>
      <c r="F10" s="12">
        <v>180</v>
      </c>
      <c r="G10" s="12">
        <v>167</v>
      </c>
      <c r="H10" s="12">
        <v>164</v>
      </c>
      <c r="I10" s="12"/>
      <c r="J10" s="13">
        <f t="shared" si="0"/>
        <v>511</v>
      </c>
      <c r="K10" s="70" t="s">
        <v>148</v>
      </c>
      <c r="L10" s="73"/>
    </row>
    <row r="11" spans="1:12" ht="15" customHeight="1">
      <c r="A11" s="67">
        <v>7</v>
      </c>
      <c r="B11" s="201" t="s">
        <v>64</v>
      </c>
      <c r="C11" s="202" t="s">
        <v>65</v>
      </c>
      <c r="D11" s="202"/>
      <c r="E11" s="10">
        <v>87</v>
      </c>
      <c r="F11" s="12">
        <v>180</v>
      </c>
      <c r="G11" s="12">
        <v>150</v>
      </c>
      <c r="H11" s="12">
        <v>178</v>
      </c>
      <c r="I11" s="12"/>
      <c r="J11" s="13">
        <f t="shared" si="0"/>
        <v>508</v>
      </c>
      <c r="K11" s="70" t="s">
        <v>149</v>
      </c>
      <c r="L11" s="73"/>
    </row>
    <row r="12" spans="1:12" ht="15" customHeight="1">
      <c r="A12" s="72">
        <v>8</v>
      </c>
      <c r="B12" s="8" t="s">
        <v>44</v>
      </c>
      <c r="C12" s="29" t="s">
        <v>45</v>
      </c>
      <c r="D12" s="29" t="s">
        <v>46</v>
      </c>
      <c r="E12" s="10">
        <v>81</v>
      </c>
      <c r="F12" s="23">
        <v>144</v>
      </c>
      <c r="G12" s="23">
        <v>180</v>
      </c>
      <c r="H12" s="12">
        <v>180</v>
      </c>
      <c r="I12" s="12"/>
      <c r="J12" s="13">
        <f t="shared" si="0"/>
        <v>504</v>
      </c>
      <c r="K12" s="70" t="s">
        <v>150</v>
      </c>
      <c r="L12" s="73"/>
    </row>
    <row r="13" spans="1:12" ht="15" customHeight="1">
      <c r="A13" s="67">
        <v>9</v>
      </c>
      <c r="B13" s="8" t="s">
        <v>95</v>
      </c>
      <c r="C13" s="9" t="s">
        <v>96</v>
      </c>
      <c r="D13" s="9"/>
      <c r="E13" s="10">
        <v>99</v>
      </c>
      <c r="F13" s="12">
        <v>180</v>
      </c>
      <c r="G13" s="12">
        <v>164</v>
      </c>
      <c r="H13" s="12">
        <v>145</v>
      </c>
      <c r="I13" s="12"/>
      <c r="J13" s="13">
        <f t="shared" si="0"/>
        <v>489</v>
      </c>
      <c r="K13" s="70" t="s">
        <v>151</v>
      </c>
      <c r="L13" s="73"/>
    </row>
    <row r="14" spans="1:12" ht="15" customHeight="1">
      <c r="A14" s="72">
        <v>10</v>
      </c>
      <c r="B14" s="8" t="s">
        <v>36</v>
      </c>
      <c r="C14" s="9" t="s">
        <v>37</v>
      </c>
      <c r="D14" s="9"/>
      <c r="E14" s="10">
        <v>56</v>
      </c>
      <c r="F14" s="68">
        <v>175</v>
      </c>
      <c r="G14" s="68">
        <v>171</v>
      </c>
      <c r="H14" s="68">
        <v>131</v>
      </c>
      <c r="I14" s="68"/>
      <c r="J14" s="13">
        <f t="shared" si="0"/>
        <v>477</v>
      </c>
      <c r="K14" s="70" t="s">
        <v>152</v>
      </c>
      <c r="L14" s="73"/>
    </row>
    <row r="15" spans="1:12" ht="15" customHeight="1">
      <c r="A15" s="67">
        <v>11</v>
      </c>
      <c r="B15" s="8" t="s">
        <v>100</v>
      </c>
      <c r="C15" s="9" t="s">
        <v>101</v>
      </c>
      <c r="D15" s="9">
        <v>54216</v>
      </c>
      <c r="E15" s="10">
        <v>29</v>
      </c>
      <c r="F15" s="68">
        <v>108</v>
      </c>
      <c r="G15" s="68">
        <v>171</v>
      </c>
      <c r="H15" s="68">
        <v>180</v>
      </c>
      <c r="I15" s="68"/>
      <c r="J15" s="13">
        <f t="shared" si="0"/>
        <v>459</v>
      </c>
      <c r="K15" s="70" t="s">
        <v>153</v>
      </c>
      <c r="L15" s="73"/>
    </row>
    <row r="16" spans="1:12" ht="15" customHeight="1">
      <c r="A16" s="72">
        <v>12</v>
      </c>
      <c r="B16" s="20" t="s">
        <v>42</v>
      </c>
      <c r="C16" s="21" t="s">
        <v>43</v>
      </c>
      <c r="D16" s="21">
        <v>85414</v>
      </c>
      <c r="E16" s="195">
        <v>64</v>
      </c>
      <c r="F16" s="68">
        <v>119</v>
      </c>
      <c r="G16" s="68">
        <v>163</v>
      </c>
      <c r="H16" s="68">
        <v>167</v>
      </c>
      <c r="I16" s="68"/>
      <c r="J16" s="13">
        <f t="shared" si="0"/>
        <v>449</v>
      </c>
      <c r="K16" s="70" t="s">
        <v>263</v>
      </c>
      <c r="L16" s="73"/>
    </row>
    <row r="17" spans="1:12" ht="15" customHeight="1">
      <c r="A17" s="67">
        <v>13</v>
      </c>
      <c r="B17" s="8" t="s">
        <v>52</v>
      </c>
      <c r="C17" s="9" t="s">
        <v>53</v>
      </c>
      <c r="D17" s="9"/>
      <c r="E17" s="10">
        <v>89</v>
      </c>
      <c r="F17" s="12">
        <v>128</v>
      </c>
      <c r="G17" s="12">
        <v>144</v>
      </c>
      <c r="H17" s="12">
        <v>170</v>
      </c>
      <c r="I17" s="12"/>
      <c r="J17" s="13">
        <f t="shared" si="0"/>
        <v>442</v>
      </c>
      <c r="K17" s="70" t="s">
        <v>154</v>
      </c>
      <c r="L17" s="73"/>
    </row>
    <row r="18" spans="1:12" ht="15" customHeight="1">
      <c r="A18" s="72">
        <v>14</v>
      </c>
      <c r="B18" s="8" t="s">
        <v>62</v>
      </c>
      <c r="C18" s="9" t="s">
        <v>63</v>
      </c>
      <c r="D18" s="9">
        <v>24604</v>
      </c>
      <c r="E18" s="10">
        <v>55</v>
      </c>
      <c r="F18" s="68">
        <v>152</v>
      </c>
      <c r="G18" s="68">
        <v>142</v>
      </c>
      <c r="H18" s="68">
        <v>132</v>
      </c>
      <c r="I18" s="68"/>
      <c r="J18" s="13">
        <f t="shared" si="0"/>
        <v>426</v>
      </c>
      <c r="K18" s="70" t="s">
        <v>157</v>
      </c>
      <c r="L18" s="73"/>
    </row>
    <row r="19" spans="1:12" ht="15" customHeight="1">
      <c r="A19" s="67">
        <v>15</v>
      </c>
      <c r="B19" s="8" t="s">
        <v>58</v>
      </c>
      <c r="C19" s="9" t="s">
        <v>59</v>
      </c>
      <c r="D19" s="9">
        <v>94396</v>
      </c>
      <c r="E19" s="10">
        <v>45</v>
      </c>
      <c r="F19" s="68">
        <v>180</v>
      </c>
      <c r="G19" s="68">
        <v>117</v>
      </c>
      <c r="H19" s="68">
        <v>129</v>
      </c>
      <c r="I19" s="68"/>
      <c r="J19" s="13">
        <f t="shared" si="0"/>
        <v>426</v>
      </c>
      <c r="K19" s="70" t="s">
        <v>157</v>
      </c>
      <c r="L19" s="73"/>
    </row>
    <row r="20" spans="1:12" ht="15" customHeight="1">
      <c r="A20" s="72">
        <v>16</v>
      </c>
      <c r="B20" s="8" t="s">
        <v>23</v>
      </c>
      <c r="C20" s="9" t="s">
        <v>24</v>
      </c>
      <c r="D20" s="9">
        <v>54112</v>
      </c>
      <c r="E20" s="203" t="s">
        <v>25</v>
      </c>
      <c r="F20" s="84">
        <v>92</v>
      </c>
      <c r="G20" s="84">
        <v>156</v>
      </c>
      <c r="H20" s="84">
        <v>142</v>
      </c>
      <c r="I20" s="84"/>
      <c r="J20" s="13">
        <f t="shared" si="0"/>
        <v>390</v>
      </c>
      <c r="K20" s="70" t="s">
        <v>159</v>
      </c>
      <c r="L20" s="73"/>
    </row>
    <row r="21" spans="1:12" ht="15" customHeight="1">
      <c r="A21" s="67">
        <v>17</v>
      </c>
      <c r="B21" s="8" t="s">
        <v>90</v>
      </c>
      <c r="C21" s="9" t="s">
        <v>91</v>
      </c>
      <c r="D21" s="9">
        <v>53956</v>
      </c>
      <c r="E21" s="10">
        <v>1</v>
      </c>
      <c r="F21" s="28">
        <v>98</v>
      </c>
      <c r="G21" s="28">
        <v>134</v>
      </c>
      <c r="H21" s="28">
        <v>151</v>
      </c>
      <c r="I21" s="28"/>
      <c r="J21" s="13">
        <f t="shared" si="0"/>
        <v>383</v>
      </c>
      <c r="K21" s="70" t="s">
        <v>160</v>
      </c>
      <c r="L21" s="73"/>
    </row>
    <row r="22" spans="1:12" ht="15" customHeight="1">
      <c r="A22" s="72">
        <v>18</v>
      </c>
      <c r="B22" s="8" t="s">
        <v>78</v>
      </c>
      <c r="C22" s="9" t="s">
        <v>79</v>
      </c>
      <c r="D22" s="29" t="s">
        <v>80</v>
      </c>
      <c r="E22" s="10">
        <v>60</v>
      </c>
      <c r="F22" s="68">
        <v>142</v>
      </c>
      <c r="G22" s="68">
        <v>131</v>
      </c>
      <c r="H22" s="68">
        <v>108</v>
      </c>
      <c r="I22" s="68"/>
      <c r="J22" s="13">
        <f t="shared" si="0"/>
        <v>381</v>
      </c>
      <c r="K22" s="70" t="s">
        <v>161</v>
      </c>
      <c r="L22" s="73"/>
    </row>
    <row r="23" spans="1:12" ht="15" customHeight="1">
      <c r="A23" s="67">
        <v>19</v>
      </c>
      <c r="B23" s="8" t="s">
        <v>117</v>
      </c>
      <c r="C23" s="29" t="s">
        <v>118</v>
      </c>
      <c r="D23" s="29" t="s">
        <v>119</v>
      </c>
      <c r="E23" s="10">
        <v>57</v>
      </c>
      <c r="F23" s="68">
        <v>104</v>
      </c>
      <c r="G23" s="68">
        <v>148</v>
      </c>
      <c r="H23" s="68">
        <v>121</v>
      </c>
      <c r="I23" s="68"/>
      <c r="J23" s="13">
        <f t="shared" si="0"/>
        <v>373</v>
      </c>
      <c r="K23" s="70" t="s">
        <v>162</v>
      </c>
      <c r="L23" s="73"/>
    </row>
    <row r="24" spans="1:12" ht="15" customHeight="1">
      <c r="A24" s="72">
        <v>20</v>
      </c>
      <c r="B24" s="8" t="s">
        <v>88</v>
      </c>
      <c r="C24" s="9" t="s">
        <v>89</v>
      </c>
      <c r="D24" s="9">
        <v>85401</v>
      </c>
      <c r="E24" s="10">
        <v>24</v>
      </c>
      <c r="F24" s="68" t="s">
        <v>77</v>
      </c>
      <c r="G24" s="68">
        <v>180</v>
      </c>
      <c r="H24" s="68">
        <v>180</v>
      </c>
      <c r="I24" s="68"/>
      <c r="J24" s="13">
        <f>($G24+$H24+$I24)</f>
        <v>360</v>
      </c>
      <c r="K24" s="70" t="s">
        <v>163</v>
      </c>
      <c r="L24" s="73"/>
    </row>
    <row r="25" spans="1:12" ht="15" customHeight="1">
      <c r="A25" s="67">
        <v>21</v>
      </c>
      <c r="B25" s="8" t="s">
        <v>114</v>
      </c>
      <c r="C25" s="9" t="s">
        <v>115</v>
      </c>
      <c r="D25" s="9" t="s">
        <v>94</v>
      </c>
      <c r="E25" s="10">
        <v>31</v>
      </c>
      <c r="F25" s="68">
        <v>92</v>
      </c>
      <c r="G25" s="68">
        <v>121</v>
      </c>
      <c r="H25" s="68">
        <v>140</v>
      </c>
      <c r="I25" s="68"/>
      <c r="J25" s="13">
        <f>($F25+$G25+$H25+$I25)</f>
        <v>353</v>
      </c>
      <c r="K25" s="70" t="s">
        <v>164</v>
      </c>
      <c r="L25" s="73"/>
    </row>
    <row r="26" spans="1:12" ht="15" customHeight="1">
      <c r="A26" s="72">
        <v>22</v>
      </c>
      <c r="B26" s="8" t="s">
        <v>97</v>
      </c>
      <c r="C26" s="9" t="s">
        <v>98</v>
      </c>
      <c r="D26" s="9" t="s">
        <v>94</v>
      </c>
      <c r="E26" s="10">
        <v>28</v>
      </c>
      <c r="F26" s="68">
        <v>87</v>
      </c>
      <c r="G26" s="68">
        <v>144</v>
      </c>
      <c r="H26" s="68">
        <v>121</v>
      </c>
      <c r="I26" s="68"/>
      <c r="J26" s="13">
        <f>($F26+$G26+$H26+$I26)</f>
        <v>352</v>
      </c>
      <c r="K26" s="70" t="s">
        <v>165</v>
      </c>
      <c r="L26" s="73"/>
    </row>
    <row r="27" spans="1:12" ht="15" customHeight="1">
      <c r="A27" s="67">
        <v>23</v>
      </c>
      <c r="B27" s="20" t="s">
        <v>48</v>
      </c>
      <c r="C27" s="21" t="s">
        <v>49</v>
      </c>
      <c r="D27" s="21">
        <v>85487</v>
      </c>
      <c r="E27" s="195">
        <v>42</v>
      </c>
      <c r="F27" s="68">
        <v>104</v>
      </c>
      <c r="G27" s="68">
        <v>120</v>
      </c>
      <c r="H27" s="68">
        <v>122</v>
      </c>
      <c r="I27" s="68"/>
      <c r="J27" s="13">
        <f>($F27+$G27+$H27+$I27)</f>
        <v>346</v>
      </c>
      <c r="K27" s="70" t="s">
        <v>166</v>
      </c>
      <c r="L27" s="73"/>
    </row>
    <row r="28" spans="1:12" ht="15" customHeight="1">
      <c r="A28" s="72">
        <v>24</v>
      </c>
      <c r="B28" s="8" t="s">
        <v>14</v>
      </c>
      <c r="C28" s="9" t="s">
        <v>15</v>
      </c>
      <c r="D28" s="9">
        <v>53721</v>
      </c>
      <c r="E28" s="10">
        <v>44</v>
      </c>
      <c r="F28" s="68" t="s">
        <v>77</v>
      </c>
      <c r="G28" s="68">
        <v>165</v>
      </c>
      <c r="H28" s="68">
        <v>172</v>
      </c>
      <c r="I28" s="68"/>
      <c r="J28" s="13">
        <f>($G28+$H28+$I28)</f>
        <v>337</v>
      </c>
      <c r="K28" s="70" t="s">
        <v>167</v>
      </c>
      <c r="L28" s="73"/>
    </row>
    <row r="29" spans="1:12" ht="15" customHeight="1">
      <c r="A29" s="67">
        <v>25</v>
      </c>
      <c r="B29" s="8" t="s">
        <v>170</v>
      </c>
      <c r="C29" s="9" t="s">
        <v>171</v>
      </c>
      <c r="D29" s="9">
        <v>11392</v>
      </c>
      <c r="E29" s="10">
        <v>52</v>
      </c>
      <c r="F29" s="68">
        <v>155</v>
      </c>
      <c r="G29" s="68">
        <v>180</v>
      </c>
      <c r="H29" s="68" t="s">
        <v>120</v>
      </c>
      <c r="I29" s="68"/>
      <c r="J29" s="13">
        <f>($F29+$G29+$I29)</f>
        <v>335</v>
      </c>
      <c r="K29" s="70" t="s">
        <v>168</v>
      </c>
      <c r="L29" s="73"/>
    </row>
    <row r="30" spans="1:12" ht="15" customHeight="1">
      <c r="A30" s="72">
        <v>26</v>
      </c>
      <c r="B30" s="20" t="s">
        <v>40</v>
      </c>
      <c r="C30" s="21" t="s">
        <v>41</v>
      </c>
      <c r="D30" s="21">
        <v>75348</v>
      </c>
      <c r="E30" s="195">
        <v>11</v>
      </c>
      <c r="F30" s="68">
        <v>178</v>
      </c>
      <c r="G30" s="68" t="s">
        <v>77</v>
      </c>
      <c r="H30" s="68">
        <v>146</v>
      </c>
      <c r="I30" s="68"/>
      <c r="J30" s="13">
        <f>($F30+$H30+$I30)</f>
        <v>324</v>
      </c>
      <c r="K30" s="70" t="s">
        <v>169</v>
      </c>
      <c r="L30" s="73"/>
    </row>
    <row r="31" spans="1:12" ht="15" customHeight="1">
      <c r="A31" s="67">
        <v>27</v>
      </c>
      <c r="B31" s="8" t="s">
        <v>129</v>
      </c>
      <c r="C31" s="9" t="s">
        <v>130</v>
      </c>
      <c r="D31" s="9" t="s">
        <v>94</v>
      </c>
      <c r="E31" s="10">
        <v>59</v>
      </c>
      <c r="F31" s="68">
        <v>109</v>
      </c>
      <c r="G31" s="68">
        <v>82</v>
      </c>
      <c r="H31" s="68">
        <v>122</v>
      </c>
      <c r="I31" s="68"/>
      <c r="J31" s="13">
        <f>($F31+$G31+$H31+$I31)</f>
        <v>313</v>
      </c>
      <c r="K31" s="70" t="s">
        <v>172</v>
      </c>
      <c r="L31" s="73"/>
    </row>
    <row r="32" spans="1:12" ht="15" customHeight="1">
      <c r="A32" s="72">
        <v>28</v>
      </c>
      <c r="B32" s="8" t="s">
        <v>112</v>
      </c>
      <c r="C32" s="9" t="s">
        <v>113</v>
      </c>
      <c r="D32" s="9">
        <v>54212</v>
      </c>
      <c r="E32" s="10">
        <v>35</v>
      </c>
      <c r="F32" s="68">
        <v>108</v>
      </c>
      <c r="G32" s="68">
        <v>107</v>
      </c>
      <c r="H32" s="68">
        <v>97</v>
      </c>
      <c r="I32" s="68"/>
      <c r="J32" s="13">
        <f>($F32+$G32+$H32+$I32)</f>
        <v>312</v>
      </c>
      <c r="K32" s="70" t="s">
        <v>173</v>
      </c>
      <c r="L32" s="73"/>
    </row>
    <row r="33" spans="1:12" ht="15" customHeight="1">
      <c r="A33" s="67">
        <v>29</v>
      </c>
      <c r="B33" s="8" t="s">
        <v>133</v>
      </c>
      <c r="C33" s="9" t="s">
        <v>134</v>
      </c>
      <c r="D33" s="9" t="s">
        <v>94</v>
      </c>
      <c r="E33" s="10">
        <v>30</v>
      </c>
      <c r="F33" s="68" t="s">
        <v>77</v>
      </c>
      <c r="G33" s="68">
        <v>162</v>
      </c>
      <c r="H33" s="68">
        <v>146</v>
      </c>
      <c r="I33" s="68"/>
      <c r="J33" s="13">
        <f>($G33+$H33+$I33)</f>
        <v>308</v>
      </c>
      <c r="K33" s="70" t="s">
        <v>174</v>
      </c>
      <c r="L33" s="73"/>
    </row>
    <row r="34" spans="1:12" ht="15" customHeight="1">
      <c r="A34" s="72">
        <v>30</v>
      </c>
      <c r="B34" s="8" t="s">
        <v>127</v>
      </c>
      <c r="C34" s="9" t="s">
        <v>128</v>
      </c>
      <c r="D34" s="9"/>
      <c r="E34" s="10">
        <v>23</v>
      </c>
      <c r="F34" s="68">
        <v>77</v>
      </c>
      <c r="G34" s="68">
        <v>112</v>
      </c>
      <c r="H34" s="68">
        <v>117</v>
      </c>
      <c r="I34" s="68"/>
      <c r="J34" s="13">
        <f>($F34+$G34+H34+$I34)</f>
        <v>306</v>
      </c>
      <c r="K34" s="70" t="s">
        <v>175</v>
      </c>
      <c r="L34" s="73"/>
    </row>
    <row r="35" spans="1:12" ht="15" customHeight="1">
      <c r="A35" s="67">
        <v>31</v>
      </c>
      <c r="B35" s="8" t="s">
        <v>26</v>
      </c>
      <c r="C35" s="9" t="s">
        <v>27</v>
      </c>
      <c r="D35" s="9">
        <v>54095</v>
      </c>
      <c r="E35" s="10">
        <v>96</v>
      </c>
      <c r="F35" s="12" t="s">
        <v>77</v>
      </c>
      <c r="G35" s="12">
        <v>166</v>
      </c>
      <c r="H35" s="12">
        <v>126</v>
      </c>
      <c r="I35" s="12"/>
      <c r="J35" s="13">
        <f>($G35+$H35+$I35)</f>
        <v>292</v>
      </c>
      <c r="K35" s="70" t="s">
        <v>176</v>
      </c>
      <c r="L35" s="73"/>
    </row>
    <row r="36" spans="1:12" ht="15" customHeight="1">
      <c r="A36" s="72">
        <v>32</v>
      </c>
      <c r="B36" s="20" t="s">
        <v>60</v>
      </c>
      <c r="C36" s="21" t="s">
        <v>61</v>
      </c>
      <c r="D36" s="21">
        <v>16079</v>
      </c>
      <c r="E36" s="195">
        <v>85</v>
      </c>
      <c r="F36" s="12">
        <v>98</v>
      </c>
      <c r="G36" s="12">
        <v>172</v>
      </c>
      <c r="H36" s="12" t="s">
        <v>120</v>
      </c>
      <c r="I36" s="12"/>
      <c r="J36" s="13">
        <f>($F36+$G36+$I36)</f>
        <v>270</v>
      </c>
      <c r="K36" s="70" t="s">
        <v>177</v>
      </c>
      <c r="L36" s="73"/>
    </row>
    <row r="37" spans="1:12" ht="15" customHeight="1">
      <c r="A37" s="67">
        <v>33</v>
      </c>
      <c r="B37" s="8" t="s">
        <v>125</v>
      </c>
      <c r="C37" s="9" t="s">
        <v>126</v>
      </c>
      <c r="D37" s="9">
        <v>53995</v>
      </c>
      <c r="E37" s="10">
        <v>34</v>
      </c>
      <c r="F37" s="68">
        <v>94</v>
      </c>
      <c r="G37" s="68">
        <v>75</v>
      </c>
      <c r="H37" s="68">
        <v>92</v>
      </c>
      <c r="I37" s="68"/>
      <c r="J37" s="13">
        <f>($F37+$G37+$H37+$I37)</f>
        <v>261</v>
      </c>
      <c r="K37" s="70" t="s">
        <v>178</v>
      </c>
      <c r="L37" s="73"/>
    </row>
    <row r="38" spans="1:12" ht="15" customHeight="1">
      <c r="A38" s="72">
        <v>34</v>
      </c>
      <c r="B38" s="8" t="s">
        <v>108</v>
      </c>
      <c r="C38" s="9" t="s">
        <v>109</v>
      </c>
      <c r="D38" s="9" t="s">
        <v>94</v>
      </c>
      <c r="E38" s="10">
        <v>33</v>
      </c>
      <c r="F38" s="68">
        <v>65</v>
      </c>
      <c r="G38" s="68">
        <v>74</v>
      </c>
      <c r="H38" s="68">
        <v>70</v>
      </c>
      <c r="I38" s="68"/>
      <c r="J38" s="13">
        <f>($F38+$G38+$H38+$I38)</f>
        <v>209</v>
      </c>
      <c r="K38" s="70" t="s">
        <v>179</v>
      </c>
      <c r="L38" s="73"/>
    </row>
    <row r="39" spans="1:12" ht="15" customHeight="1">
      <c r="A39" s="67">
        <v>35</v>
      </c>
      <c r="B39" s="8" t="s">
        <v>121</v>
      </c>
      <c r="C39" s="9" t="s">
        <v>122</v>
      </c>
      <c r="D39" s="9" t="s">
        <v>94</v>
      </c>
      <c r="E39" s="10">
        <v>38</v>
      </c>
      <c r="F39" s="68">
        <v>92</v>
      </c>
      <c r="G39" s="68" t="s">
        <v>77</v>
      </c>
      <c r="H39" s="68">
        <v>117</v>
      </c>
      <c r="I39" s="68"/>
      <c r="J39" s="13">
        <f>($F39+$H39+$I39)</f>
        <v>209</v>
      </c>
      <c r="K39" s="70" t="s">
        <v>180</v>
      </c>
      <c r="L39" s="73"/>
    </row>
    <row r="40" spans="1:12" ht="15" customHeight="1">
      <c r="A40" s="72">
        <v>36</v>
      </c>
      <c r="B40" s="8" t="s">
        <v>135</v>
      </c>
      <c r="C40" s="9" t="s">
        <v>136</v>
      </c>
      <c r="D40" s="9">
        <v>61253</v>
      </c>
      <c r="E40" s="10">
        <v>15</v>
      </c>
      <c r="F40" s="68">
        <v>118</v>
      </c>
      <c r="G40" s="68">
        <v>76</v>
      </c>
      <c r="H40" s="68" t="s">
        <v>77</v>
      </c>
      <c r="I40" s="68"/>
      <c r="J40" s="13">
        <f>($F40+$G40+$I40)</f>
        <v>194</v>
      </c>
      <c r="K40" s="70" t="s">
        <v>181</v>
      </c>
      <c r="L40" s="43"/>
    </row>
    <row r="41" spans="1:12" ht="15" customHeight="1">
      <c r="A41" s="67">
        <v>37</v>
      </c>
      <c r="B41" s="8" t="s">
        <v>38</v>
      </c>
      <c r="C41" s="9" t="s">
        <v>39</v>
      </c>
      <c r="D41" s="9">
        <v>66922</v>
      </c>
      <c r="E41" s="10">
        <v>32</v>
      </c>
      <c r="F41" s="68" t="s">
        <v>77</v>
      </c>
      <c r="G41" s="68">
        <v>98</v>
      </c>
      <c r="H41" s="68">
        <v>86</v>
      </c>
      <c r="I41" s="68"/>
      <c r="J41" s="13">
        <f>($G41+$H41+$I41)</f>
        <v>184</v>
      </c>
      <c r="K41" s="70" t="s">
        <v>182</v>
      </c>
      <c r="L41" s="41"/>
    </row>
    <row r="42" spans="1:12" ht="15" customHeight="1">
      <c r="A42" s="72">
        <v>38</v>
      </c>
      <c r="B42" s="8" t="s">
        <v>123</v>
      </c>
      <c r="C42" s="9" t="s">
        <v>124</v>
      </c>
      <c r="D42" s="9"/>
      <c r="E42" s="10">
        <v>88</v>
      </c>
      <c r="F42" s="12" t="s">
        <v>77</v>
      </c>
      <c r="G42" s="12" t="s">
        <v>77</v>
      </c>
      <c r="H42" s="12">
        <v>180</v>
      </c>
      <c r="I42" s="12"/>
      <c r="J42" s="13">
        <f>($H42+$I42)</f>
        <v>180</v>
      </c>
      <c r="K42" s="70" t="s">
        <v>183</v>
      </c>
      <c r="L42" s="43"/>
    </row>
    <row r="43" spans="1:12" ht="15" customHeight="1">
      <c r="A43" s="67">
        <v>39</v>
      </c>
      <c r="B43" s="8" t="s">
        <v>66</v>
      </c>
      <c r="C43" s="29" t="s">
        <v>67</v>
      </c>
      <c r="D43" s="29" t="s">
        <v>68</v>
      </c>
      <c r="E43" s="10">
        <v>58</v>
      </c>
      <c r="F43" s="68">
        <v>64</v>
      </c>
      <c r="G43" s="68" t="s">
        <v>77</v>
      </c>
      <c r="H43" s="68">
        <v>100</v>
      </c>
      <c r="I43" s="68"/>
      <c r="J43" s="13">
        <f>($F43+$H43+$I43)</f>
        <v>164</v>
      </c>
      <c r="K43" s="70" t="s">
        <v>184</v>
      </c>
      <c r="L43" s="43"/>
    </row>
    <row r="44" spans="1:12" ht="15" customHeight="1">
      <c r="A44" s="72">
        <v>40</v>
      </c>
      <c r="B44" s="20" t="s">
        <v>30</v>
      </c>
      <c r="C44" s="21" t="s">
        <v>31</v>
      </c>
      <c r="D44" s="21">
        <v>70787</v>
      </c>
      <c r="E44" s="195">
        <v>66</v>
      </c>
      <c r="F44" s="75">
        <v>144</v>
      </c>
      <c r="G44" s="204" t="s">
        <v>77</v>
      </c>
      <c r="H44" s="204" t="s">
        <v>120</v>
      </c>
      <c r="I44" s="204"/>
      <c r="J44" s="13">
        <f>($F44++$I44)</f>
        <v>144</v>
      </c>
      <c r="K44" s="70" t="s">
        <v>185</v>
      </c>
      <c r="L44" s="43"/>
    </row>
    <row r="45" spans="1:12" ht="15" customHeight="1">
      <c r="A45" s="67">
        <v>41</v>
      </c>
      <c r="B45" s="8" t="s">
        <v>72</v>
      </c>
      <c r="C45" s="29" t="s">
        <v>73</v>
      </c>
      <c r="D45" s="29" t="s">
        <v>74</v>
      </c>
      <c r="E45" s="10">
        <v>18</v>
      </c>
      <c r="F45" s="68" t="s">
        <v>77</v>
      </c>
      <c r="G45" s="68" t="s">
        <v>77</v>
      </c>
      <c r="H45" s="68">
        <v>135</v>
      </c>
      <c r="I45" s="68"/>
      <c r="J45" s="13">
        <f>($H45+$I45)</f>
        <v>135</v>
      </c>
      <c r="K45" s="70" t="s">
        <v>186</v>
      </c>
      <c r="L45" s="43"/>
    </row>
    <row r="46" spans="1:12" ht="15" customHeight="1">
      <c r="A46" s="72">
        <v>42</v>
      </c>
      <c r="B46" s="8" t="s">
        <v>92</v>
      </c>
      <c r="C46" s="9" t="s">
        <v>93</v>
      </c>
      <c r="D46" s="9" t="s">
        <v>94</v>
      </c>
      <c r="E46" s="10">
        <v>27</v>
      </c>
      <c r="F46" s="68" t="s">
        <v>77</v>
      </c>
      <c r="G46" s="68" t="s">
        <v>77</v>
      </c>
      <c r="H46" s="68">
        <v>129</v>
      </c>
      <c r="I46" s="68"/>
      <c r="J46" s="13">
        <f>($H46+$I46)</f>
        <v>129</v>
      </c>
      <c r="K46" s="70" t="s">
        <v>187</v>
      </c>
      <c r="L46" s="43"/>
    </row>
    <row r="47" spans="1:12" ht="15" customHeight="1">
      <c r="A47" s="67">
        <v>43</v>
      </c>
      <c r="B47" s="8" t="s">
        <v>56</v>
      </c>
      <c r="C47" s="9" t="s">
        <v>57</v>
      </c>
      <c r="D47" s="9">
        <v>16229</v>
      </c>
      <c r="E47" s="10">
        <v>86</v>
      </c>
      <c r="F47" s="12">
        <v>113</v>
      </c>
      <c r="G47" s="12" t="s">
        <v>77</v>
      </c>
      <c r="H47" s="12" t="s">
        <v>120</v>
      </c>
      <c r="I47" s="12"/>
      <c r="J47" s="13">
        <f>($F47+$I47)</f>
        <v>113</v>
      </c>
      <c r="K47" s="70" t="s">
        <v>188</v>
      </c>
      <c r="L47" s="43"/>
    </row>
    <row r="48" spans="1:12" ht="15" customHeight="1">
      <c r="A48" s="72">
        <v>44</v>
      </c>
      <c r="B48" s="8" t="s">
        <v>83</v>
      </c>
      <c r="C48" s="29" t="s">
        <v>84</v>
      </c>
      <c r="D48" s="29" t="s">
        <v>85</v>
      </c>
      <c r="E48" s="10">
        <v>80</v>
      </c>
      <c r="F48" s="68" t="s">
        <v>77</v>
      </c>
      <c r="G48" s="68">
        <v>111</v>
      </c>
      <c r="H48" s="68" t="s">
        <v>77</v>
      </c>
      <c r="I48" s="68"/>
      <c r="J48" s="13">
        <f>($G48+$I48)</f>
        <v>111</v>
      </c>
      <c r="K48" s="70" t="s">
        <v>189</v>
      </c>
      <c r="L48" s="43"/>
    </row>
    <row r="49" spans="1:13" ht="15" customHeight="1">
      <c r="A49" s="67">
        <v>45</v>
      </c>
      <c r="B49" s="8" t="s">
        <v>69</v>
      </c>
      <c r="C49" s="29" t="s">
        <v>70</v>
      </c>
      <c r="D49" s="29" t="s">
        <v>71</v>
      </c>
      <c r="E49" s="10">
        <v>100</v>
      </c>
      <c r="F49" s="12" t="s">
        <v>77</v>
      </c>
      <c r="G49" s="12" t="s">
        <v>77</v>
      </c>
      <c r="H49" s="12">
        <v>97</v>
      </c>
      <c r="I49" s="12"/>
      <c r="J49" s="13">
        <f>($H49+$I49)</f>
        <v>97</v>
      </c>
      <c r="K49" s="70" t="s">
        <v>190</v>
      </c>
      <c r="L49" s="43"/>
    </row>
    <row r="50" spans="1:13" ht="15" customHeight="1">
      <c r="A50" s="72">
        <v>46</v>
      </c>
      <c r="B50" s="8" t="s">
        <v>102</v>
      </c>
      <c r="C50" s="9" t="s">
        <v>103</v>
      </c>
      <c r="D50" s="9" t="s">
        <v>94</v>
      </c>
      <c r="E50" s="10">
        <v>37</v>
      </c>
      <c r="F50" s="68">
        <v>92</v>
      </c>
      <c r="G50" s="68" t="s">
        <v>77</v>
      </c>
      <c r="H50" s="68" t="s">
        <v>77</v>
      </c>
      <c r="I50" s="68"/>
      <c r="J50" s="13">
        <f>($F50+$I50)</f>
        <v>92</v>
      </c>
      <c r="K50" s="70" t="s">
        <v>191</v>
      </c>
      <c r="L50" s="43"/>
    </row>
    <row r="51" spans="1:13" ht="15" customHeight="1">
      <c r="A51" s="67">
        <v>47</v>
      </c>
      <c r="B51" s="8" t="s">
        <v>54</v>
      </c>
      <c r="C51" s="9" t="s">
        <v>55</v>
      </c>
      <c r="D51" s="9">
        <v>54213</v>
      </c>
      <c r="E51" s="10">
        <v>14</v>
      </c>
      <c r="F51" s="68">
        <v>77</v>
      </c>
      <c r="G51" s="68" t="s">
        <v>77</v>
      </c>
      <c r="H51" s="68" t="s">
        <v>77</v>
      </c>
      <c r="I51" s="68"/>
      <c r="J51" s="13">
        <f>($F51+$I51)</f>
        <v>77</v>
      </c>
      <c r="K51" s="70" t="s">
        <v>192</v>
      </c>
      <c r="L51" s="43"/>
    </row>
    <row r="52" spans="1:13" ht="15" customHeight="1">
      <c r="A52" s="72">
        <v>48</v>
      </c>
      <c r="B52" s="20" t="s">
        <v>106</v>
      </c>
      <c r="C52" s="21" t="s">
        <v>107</v>
      </c>
      <c r="D52" s="21">
        <v>85522</v>
      </c>
      <c r="E52" s="195">
        <v>9</v>
      </c>
      <c r="F52" s="68" t="s">
        <v>77</v>
      </c>
      <c r="G52" s="68">
        <v>76</v>
      </c>
      <c r="H52" s="68" t="s">
        <v>77</v>
      </c>
      <c r="I52" s="68"/>
      <c r="J52" s="13">
        <f>($G52+$I52)</f>
        <v>76</v>
      </c>
      <c r="K52" s="70" t="s">
        <v>193</v>
      </c>
      <c r="L52" s="43"/>
    </row>
    <row r="53" spans="1:13" ht="15" customHeight="1">
      <c r="A53" s="67">
        <v>49</v>
      </c>
      <c r="B53" s="8" t="s">
        <v>131</v>
      </c>
      <c r="C53" s="9" t="s">
        <v>132</v>
      </c>
      <c r="D53" s="9"/>
      <c r="E53" s="10">
        <v>8</v>
      </c>
      <c r="F53" s="68" t="s">
        <v>77</v>
      </c>
      <c r="G53" s="68">
        <v>55</v>
      </c>
      <c r="H53" s="68" t="s">
        <v>120</v>
      </c>
      <c r="I53" s="68"/>
      <c r="J53" s="13">
        <f>($G53+$I53)</f>
        <v>55</v>
      </c>
      <c r="K53" s="70" t="s">
        <v>194</v>
      </c>
      <c r="L53" s="52"/>
      <c r="M53" s="85"/>
    </row>
    <row r="54" spans="1:13" ht="15" customHeight="1">
      <c r="A54" s="72">
        <v>50</v>
      </c>
      <c r="B54" s="20" t="s">
        <v>32</v>
      </c>
      <c r="C54" s="21" t="s">
        <v>33</v>
      </c>
      <c r="D54" s="21">
        <v>70785</v>
      </c>
      <c r="E54" s="195">
        <v>10</v>
      </c>
      <c r="F54" s="68" t="s">
        <v>77</v>
      </c>
      <c r="G54" s="68">
        <v>47</v>
      </c>
      <c r="H54" s="68" t="s">
        <v>120</v>
      </c>
      <c r="I54" s="68"/>
      <c r="J54" s="13">
        <f>(+G54+$I54)</f>
        <v>47</v>
      </c>
      <c r="K54" s="70" t="s">
        <v>195</v>
      </c>
      <c r="L54" s="43"/>
    </row>
    <row r="55" spans="1:13" ht="15" customHeight="1">
      <c r="A55" s="67">
        <v>51</v>
      </c>
      <c r="B55" s="20" t="s">
        <v>86</v>
      </c>
      <c r="C55" s="21" t="s">
        <v>87</v>
      </c>
      <c r="D55" s="21">
        <v>85511</v>
      </c>
      <c r="E55" s="195">
        <v>19</v>
      </c>
      <c r="F55" s="68" t="s">
        <v>77</v>
      </c>
      <c r="G55" s="68" t="s">
        <v>77</v>
      </c>
      <c r="H55" s="68" t="s">
        <v>120</v>
      </c>
      <c r="I55" s="68"/>
      <c r="J55" s="13">
        <f>($I55)</f>
        <v>0</v>
      </c>
      <c r="K55" s="70" t="s">
        <v>196</v>
      </c>
      <c r="L55" s="43"/>
    </row>
    <row r="56" spans="1:13" ht="15" customHeight="1">
      <c r="A56" s="72">
        <v>52</v>
      </c>
      <c r="B56" s="8" t="s">
        <v>34</v>
      </c>
      <c r="C56" s="9" t="s">
        <v>35</v>
      </c>
      <c r="D56" s="9">
        <v>24603</v>
      </c>
      <c r="E56" s="10">
        <v>54</v>
      </c>
      <c r="F56" s="68" t="s">
        <v>77</v>
      </c>
      <c r="G56" s="68" t="s">
        <v>77</v>
      </c>
      <c r="H56" s="68" t="s">
        <v>120</v>
      </c>
      <c r="I56" s="68"/>
      <c r="J56" s="13">
        <f>(+$I56)</f>
        <v>0</v>
      </c>
      <c r="K56" s="70" t="s">
        <v>196</v>
      </c>
      <c r="L56" s="43"/>
    </row>
    <row r="57" spans="1:13" ht="15" customHeight="1">
      <c r="A57" s="67">
        <v>53</v>
      </c>
      <c r="B57" s="44" t="s">
        <v>104</v>
      </c>
      <c r="C57" s="49" t="s">
        <v>105</v>
      </c>
      <c r="D57" s="49"/>
      <c r="E57" s="205">
        <v>63</v>
      </c>
      <c r="F57" s="68" t="s">
        <v>116</v>
      </c>
      <c r="G57" s="68" t="s">
        <v>120</v>
      </c>
      <c r="H57" s="68" t="s">
        <v>120</v>
      </c>
      <c r="I57" s="68"/>
      <c r="J57" s="13">
        <f>(+$I57)</f>
        <v>0</v>
      </c>
      <c r="K57" s="70" t="s">
        <v>196</v>
      </c>
      <c r="L57" s="206"/>
    </row>
    <row r="58" spans="1:13" ht="15.75">
      <c r="A58" s="207"/>
      <c r="B58" s="131"/>
      <c r="C58" s="122"/>
      <c r="D58" s="89"/>
      <c r="E58" s="89"/>
      <c r="F58" s="89"/>
      <c r="G58" s="89"/>
      <c r="H58" s="89"/>
      <c r="I58" s="89"/>
      <c r="J58" s="89"/>
      <c r="K58" s="90"/>
    </row>
    <row r="59" spans="1:13" ht="15.75">
      <c r="A59" s="207"/>
      <c r="B59" s="60" t="s">
        <v>139</v>
      </c>
      <c r="C59"/>
      <c r="D59"/>
      <c r="E59" s="218" t="s">
        <v>140</v>
      </c>
      <c r="F59" s="218"/>
      <c r="G59" s="218"/>
      <c r="H59" s="89"/>
      <c r="I59" s="89"/>
      <c r="J59" s="89"/>
      <c r="K59" s="90"/>
    </row>
    <row r="60" spans="1:13" ht="15.75">
      <c r="A60" s="207"/>
      <c r="B60" s="219" t="s">
        <v>141</v>
      </c>
      <c r="C60" s="219"/>
      <c r="D60"/>
      <c r="E60" s="220" t="s">
        <v>142</v>
      </c>
      <c r="F60" s="220"/>
      <c r="G60" s="220"/>
      <c r="H60" s="89"/>
      <c r="I60" s="89"/>
      <c r="J60" s="89"/>
      <c r="K60" s="90"/>
    </row>
    <row r="61" spans="1:13" ht="15.75">
      <c r="A61" s="207"/>
      <c r="B61" s="221" t="s">
        <v>143</v>
      </c>
      <c r="C61" s="221"/>
      <c r="D61"/>
      <c r="E61"/>
      <c r="F61"/>
      <c r="G61"/>
      <c r="H61" s="89"/>
      <c r="I61" s="89"/>
      <c r="J61" s="89"/>
      <c r="K61" s="90"/>
    </row>
    <row r="62" spans="1:13" ht="15.75">
      <c r="A62" s="207"/>
      <c r="B62" s="219" t="s">
        <v>144</v>
      </c>
      <c r="C62" s="219"/>
      <c r="D62"/>
      <c r="E62"/>
      <c r="F62"/>
      <c r="G62"/>
    </row>
    <row r="63" spans="1:13" ht="15.75">
      <c r="A63" s="207"/>
      <c r="B63" s="131"/>
      <c r="C63" s="122"/>
    </row>
    <row r="64" spans="1:13" ht="15.75">
      <c r="A64" s="207"/>
      <c r="B64" s="131"/>
      <c r="C64" s="122"/>
    </row>
    <row r="65" spans="1:16" ht="15.75">
      <c r="A65" s="207"/>
      <c r="B65" s="208"/>
      <c r="C65" s="209"/>
    </row>
    <row r="66" spans="1:16" ht="15.75">
      <c r="A66" s="207"/>
      <c r="B66" s="208"/>
      <c r="C66" s="209"/>
    </row>
    <row r="67" spans="1:16" ht="15.75">
      <c r="A67" s="207"/>
      <c r="B67" s="208"/>
      <c r="C67" s="209"/>
    </row>
    <row r="68" spans="1:16" ht="15.75">
      <c r="A68" s="207"/>
      <c r="B68" s="208"/>
      <c r="C68" s="209"/>
    </row>
    <row r="69" spans="1:16" ht="15.75">
      <c r="A69" s="207"/>
      <c r="B69" s="208"/>
      <c r="C69" s="209"/>
    </row>
    <row r="70" spans="1:16" ht="15.75">
      <c r="A70" s="207"/>
      <c r="B70" s="208"/>
      <c r="C70" s="209"/>
    </row>
    <row r="72" spans="1:16">
      <c r="B72" s="228"/>
      <c r="C72" s="228"/>
      <c r="D72" s="228"/>
      <c r="E72" s="228" t="s">
        <v>264</v>
      </c>
      <c r="F72" s="228" t="s">
        <v>131</v>
      </c>
      <c r="G72" s="228" t="s">
        <v>132</v>
      </c>
      <c r="H72" s="228"/>
      <c r="I72" s="228"/>
      <c r="J72" s="228"/>
      <c r="K72" s="228"/>
      <c r="L72" s="228"/>
      <c r="M72" s="228"/>
      <c r="N72" s="193"/>
      <c r="O72" s="193"/>
      <c r="P72" s="193"/>
    </row>
  </sheetData>
  <sheetProtection selectLockedCells="1" selectUnlockedCells="1"/>
  <mergeCells count="8">
    <mergeCell ref="B62:C62"/>
    <mergeCell ref="B72:M72"/>
    <mergeCell ref="A1:L1"/>
    <mergeCell ref="A2:L3"/>
    <mergeCell ref="E59:G59"/>
    <mergeCell ref="B60:C60"/>
    <mergeCell ref="E60:G60"/>
    <mergeCell ref="B61:C61"/>
  </mergeCells>
  <conditionalFormatting sqref="C23">
    <cfRule type="cellIs" dxfId="14" priority="1" stopIfTrue="1" operator="equal">
      <formula>180</formula>
    </cfRule>
  </conditionalFormatting>
  <conditionalFormatting sqref="B39 B47 B50 C40:D40 C51:D51">
    <cfRule type="cellIs" dxfId="13" priority="2" stopIfTrue="1" operator="equal">
      <formula>180</formula>
    </cfRule>
  </conditionalFormatting>
  <conditionalFormatting sqref="C15:D15 C38:D39 C47:D47">
    <cfRule type="cellIs" dxfId="12" priority="3" stopIfTrue="1" operator="equal">
      <formula>180</formula>
    </cfRule>
  </conditionalFormatting>
  <conditionalFormatting sqref="B9:D10 B12:D14 B17:D17 B20:D22 B24:D24 B28:D29 B31:D31 B34:D34 B42:D42 B45:D46 B48:D49 B53:D53 B56:D57 C43:D43">
    <cfRule type="cellIs" dxfId="11" priority="4" stopIfTrue="1" operator="equal">
      <formula>180</formula>
    </cfRule>
  </conditionalFormatting>
  <conditionalFormatting sqref="B58:C58 B63:C64">
    <cfRule type="cellIs" dxfId="10" priority="5" stopIfTrue="1" operator="equal">
      <formula>180</formula>
    </cfRule>
  </conditionalFormatting>
  <conditionalFormatting sqref="F6:I6 F14:I16 F18:I19 F21:I34 F37:I41 F43:I46 F48:I48 F50:I57 H72:N72 J5:J57 L5 L39">
    <cfRule type="cellIs" dxfId="9" priority="6" stopIfTrue="1" operator="equal">
      <formula>180</formula>
    </cfRule>
  </conditionalFormatting>
  <pageMargins left="1.1701388888888888" right="0.75" top="1" bottom="1" header="0.51180555555555551" footer="0.51180555555555551"/>
  <pageSetup paperSize="9" scale="95" firstPageNumber="0" orientation="landscape" horizontalDpi="300" verticalDpi="300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4"/>
  <sheetViews>
    <sheetView topLeftCell="A32" workbookViewId="0">
      <selection activeCell="G34" activeCellId="1" sqref="A1:L25 G34"/>
    </sheetView>
  </sheetViews>
  <sheetFormatPr defaultColWidth="11.5703125" defaultRowHeight="12.75"/>
  <cols>
    <col min="2" max="2" width="24" customWidth="1"/>
    <col min="3" max="3" width="15.140625" customWidth="1"/>
  </cols>
  <sheetData>
    <row r="1" spans="1:12" ht="12.75" customHeight="1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12.75" customHeight="1">
      <c r="A2" s="216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2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12" ht="15">
      <c r="A4" s="1" t="s">
        <v>2</v>
      </c>
      <c r="B4" s="1" t="s">
        <v>3</v>
      </c>
      <c r="C4" s="2" t="s">
        <v>4</v>
      </c>
      <c r="D4" s="3" t="s">
        <v>5</v>
      </c>
      <c r="E4" s="3" t="s">
        <v>6</v>
      </c>
      <c r="F4" s="3" t="s">
        <v>7</v>
      </c>
      <c r="G4" s="2" t="s">
        <v>8</v>
      </c>
      <c r="H4" s="4" t="s">
        <v>9</v>
      </c>
      <c r="I4" s="1" t="s">
        <v>10</v>
      </c>
      <c r="J4" s="1" t="s">
        <v>11</v>
      </c>
      <c r="K4" s="5" t="s">
        <v>12</v>
      </c>
      <c r="L4" s="6" t="s">
        <v>13</v>
      </c>
    </row>
    <row r="5" spans="1:12" ht="15.75">
      <c r="A5" s="7">
        <v>1</v>
      </c>
      <c r="B5" s="8" t="s">
        <v>14</v>
      </c>
      <c r="C5" s="9" t="s">
        <v>15</v>
      </c>
      <c r="D5" s="9">
        <v>53721</v>
      </c>
      <c r="E5" s="10">
        <v>44</v>
      </c>
      <c r="F5" s="11">
        <v>180</v>
      </c>
      <c r="G5" s="12">
        <v>180</v>
      </c>
      <c r="H5" s="12">
        <v>180</v>
      </c>
      <c r="I5" s="12"/>
      <c r="J5" s="13">
        <f>($F5+$G5+$H5+$I5)</f>
        <v>540</v>
      </c>
      <c r="K5" s="13" t="s">
        <v>16</v>
      </c>
      <c r="L5" s="14"/>
    </row>
    <row r="6" spans="1:12" ht="15.75">
      <c r="A6" s="16">
        <v>2</v>
      </c>
      <c r="B6" s="8" t="s">
        <v>17</v>
      </c>
      <c r="C6" s="9" t="s">
        <v>18</v>
      </c>
      <c r="D6" s="9"/>
      <c r="E6" s="17">
        <v>91</v>
      </c>
      <c r="F6" s="12">
        <v>174</v>
      </c>
      <c r="G6" s="12">
        <v>180</v>
      </c>
      <c r="H6" s="12">
        <v>180</v>
      </c>
      <c r="I6" s="12"/>
      <c r="J6" s="13">
        <f>($F6+$G6+$H6+$I6)</f>
        <v>534</v>
      </c>
      <c r="K6" s="18" t="s">
        <v>19</v>
      </c>
      <c r="L6" s="19"/>
    </row>
    <row r="7" spans="1:12" ht="15.75">
      <c r="A7" s="16">
        <v>3</v>
      </c>
      <c r="B7" s="20" t="s">
        <v>20</v>
      </c>
      <c r="C7" s="21" t="s">
        <v>21</v>
      </c>
      <c r="D7" s="21">
        <v>16042</v>
      </c>
      <c r="E7" s="10">
        <v>82</v>
      </c>
      <c r="F7" s="22">
        <v>179</v>
      </c>
      <c r="G7" s="23">
        <v>149</v>
      </c>
      <c r="H7" s="23">
        <v>180</v>
      </c>
      <c r="I7" s="12"/>
      <c r="J7" s="13">
        <f>($F7+$G7+$H7+$I7)</f>
        <v>508</v>
      </c>
      <c r="K7" s="18" t="s">
        <v>22</v>
      </c>
      <c r="L7" s="19"/>
    </row>
    <row r="9" spans="1:12" ht="12.75" customHeight="1">
      <c r="A9" s="222" t="s">
        <v>0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</row>
    <row r="10" spans="1:12" ht="12.75" customHeight="1">
      <c r="A10" s="223" t="s">
        <v>145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</row>
    <row r="11" spans="1:12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</row>
    <row r="12" spans="1:12" ht="15">
      <c r="A12" s="6" t="s">
        <v>2</v>
      </c>
      <c r="B12" s="6" t="s">
        <v>3</v>
      </c>
      <c r="C12" s="63" t="s">
        <v>4</v>
      </c>
      <c r="D12" s="63" t="s">
        <v>5</v>
      </c>
      <c r="E12" s="63" t="s">
        <v>6</v>
      </c>
      <c r="F12" s="64" t="s">
        <v>7</v>
      </c>
      <c r="G12" s="63" t="s">
        <v>8</v>
      </c>
      <c r="H12" s="64" t="s">
        <v>9</v>
      </c>
      <c r="I12" s="6" t="s">
        <v>10</v>
      </c>
      <c r="J12" s="65" t="s">
        <v>11</v>
      </c>
      <c r="K12" s="66" t="s">
        <v>12</v>
      </c>
      <c r="L12" s="65" t="s">
        <v>13</v>
      </c>
    </row>
    <row r="13" spans="1:12" ht="15.75">
      <c r="A13" s="67">
        <v>1</v>
      </c>
      <c r="B13" s="8" t="s">
        <v>60</v>
      </c>
      <c r="C13" s="9" t="s">
        <v>61</v>
      </c>
      <c r="D13" s="9">
        <v>16079</v>
      </c>
      <c r="E13" s="10">
        <v>85</v>
      </c>
      <c r="F13" s="68">
        <v>134</v>
      </c>
      <c r="G13" s="68">
        <v>137</v>
      </c>
      <c r="H13" s="68">
        <v>180</v>
      </c>
      <c r="I13" s="68"/>
      <c r="J13" s="69">
        <f>($F13+$G13+$H13+$I13)</f>
        <v>451</v>
      </c>
      <c r="K13" s="70" t="s">
        <v>16</v>
      </c>
      <c r="L13" s="71"/>
    </row>
    <row r="14" spans="1:12" ht="15.75">
      <c r="A14" s="72">
        <v>2</v>
      </c>
      <c r="B14" s="8" t="s">
        <v>20</v>
      </c>
      <c r="C14" s="9" t="s">
        <v>21</v>
      </c>
      <c r="D14" s="9">
        <v>16042</v>
      </c>
      <c r="E14" s="10">
        <v>82</v>
      </c>
      <c r="F14" s="68">
        <v>113</v>
      </c>
      <c r="G14" s="68">
        <v>153</v>
      </c>
      <c r="H14" s="68">
        <v>148</v>
      </c>
      <c r="I14" s="68"/>
      <c r="J14" s="69">
        <f>($F14+$G14+$H14+$I14)</f>
        <v>414</v>
      </c>
      <c r="K14" s="70" t="s">
        <v>19</v>
      </c>
      <c r="L14" s="73"/>
    </row>
    <row r="15" spans="1:12" ht="15.75">
      <c r="A15" s="72">
        <v>3</v>
      </c>
      <c r="B15" s="8" t="s">
        <v>14</v>
      </c>
      <c r="C15" s="9" t="s">
        <v>15</v>
      </c>
      <c r="D15" s="9">
        <v>53721</v>
      </c>
      <c r="E15" s="10">
        <v>44</v>
      </c>
      <c r="F15" s="68">
        <v>128</v>
      </c>
      <c r="G15" s="68">
        <v>148</v>
      </c>
      <c r="H15" s="68">
        <v>138</v>
      </c>
      <c r="I15" s="68"/>
      <c r="J15" s="69">
        <f>($F15+$G15+$H15+$I15)</f>
        <v>414</v>
      </c>
      <c r="K15" s="70" t="s">
        <v>19</v>
      </c>
      <c r="L15" s="73"/>
    </row>
    <row r="16" spans="1:12" ht="15.75">
      <c r="A16" s="72">
        <v>4</v>
      </c>
      <c r="B16" s="8" t="s">
        <v>28</v>
      </c>
      <c r="C16" s="9" t="s">
        <v>29</v>
      </c>
      <c r="D16" s="9"/>
      <c r="E16" s="10">
        <v>90</v>
      </c>
      <c r="F16" s="68">
        <v>121</v>
      </c>
      <c r="G16" s="12">
        <v>94</v>
      </c>
      <c r="H16" s="12">
        <v>180</v>
      </c>
      <c r="I16" s="12"/>
      <c r="J16" s="69">
        <f>($F16+$G16+$H16+$I16)</f>
        <v>395</v>
      </c>
      <c r="K16" s="70" t="s">
        <v>146</v>
      </c>
      <c r="L16" s="74"/>
    </row>
    <row r="19" spans="1:12" ht="24.75">
      <c r="A19" s="225" t="s">
        <v>265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</row>
    <row r="20" spans="1:12">
      <c r="A20" s="226" t="s">
        <v>145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</row>
    <row r="21" spans="1:12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</row>
    <row r="22" spans="1:12" ht="15">
      <c r="A22" s="1" t="s">
        <v>2</v>
      </c>
      <c r="B22" s="1" t="s">
        <v>266</v>
      </c>
      <c r="C22" s="92" t="s">
        <v>267</v>
      </c>
      <c r="D22" s="210" t="s">
        <v>5</v>
      </c>
      <c r="E22" s="1" t="s">
        <v>268</v>
      </c>
      <c r="F22" s="1" t="s">
        <v>269</v>
      </c>
      <c r="G22" s="92" t="s">
        <v>270</v>
      </c>
      <c r="H22" s="1" t="s">
        <v>271</v>
      </c>
      <c r="I22" s="92" t="s">
        <v>272</v>
      </c>
      <c r="J22" s="1" t="s">
        <v>273</v>
      </c>
      <c r="K22" s="93" t="s">
        <v>274</v>
      </c>
      <c r="L22" s="6" t="s">
        <v>275</v>
      </c>
    </row>
    <row r="23" spans="1:12" ht="15.75">
      <c r="A23" s="67">
        <v>1</v>
      </c>
      <c r="B23" s="8" t="s">
        <v>14</v>
      </c>
      <c r="C23" s="9" t="s">
        <v>15</v>
      </c>
      <c r="D23" s="9">
        <v>53721</v>
      </c>
      <c r="E23" s="10">
        <v>44</v>
      </c>
      <c r="F23" s="68">
        <v>128</v>
      </c>
      <c r="G23" s="68">
        <v>148</v>
      </c>
      <c r="H23" s="68">
        <v>138</v>
      </c>
      <c r="I23" s="68"/>
      <c r="J23" s="69">
        <f>($F23+$G23+$H23+$I23)</f>
        <v>414</v>
      </c>
      <c r="K23" s="175" t="s">
        <v>16</v>
      </c>
      <c r="L23" s="211"/>
    </row>
    <row r="24" spans="1:12" ht="15.75">
      <c r="A24" s="72">
        <v>2</v>
      </c>
      <c r="B24" s="8" t="s">
        <v>44</v>
      </c>
      <c r="C24" s="29" t="s">
        <v>45</v>
      </c>
      <c r="D24" s="29" t="s">
        <v>46</v>
      </c>
      <c r="E24" s="10">
        <v>81</v>
      </c>
      <c r="F24" s="68">
        <v>104</v>
      </c>
      <c r="G24" s="68">
        <v>124</v>
      </c>
      <c r="H24" s="68">
        <v>164</v>
      </c>
      <c r="I24" s="68"/>
      <c r="J24" s="69">
        <f>($F24+$G24+$H24+$I24)</f>
        <v>392</v>
      </c>
      <c r="K24" s="212" t="s">
        <v>19</v>
      </c>
      <c r="L24" s="213"/>
    </row>
    <row r="25" spans="1:12" ht="15.75">
      <c r="A25" s="72">
        <v>3</v>
      </c>
      <c r="B25" s="8" t="s">
        <v>133</v>
      </c>
      <c r="C25" s="9" t="s">
        <v>134</v>
      </c>
      <c r="D25" s="9" t="s">
        <v>94</v>
      </c>
      <c r="E25" s="10">
        <v>30</v>
      </c>
      <c r="F25" s="68">
        <v>104</v>
      </c>
      <c r="G25" s="68">
        <v>180</v>
      </c>
      <c r="H25" s="68">
        <v>97</v>
      </c>
      <c r="I25" s="68"/>
      <c r="J25" s="69">
        <f>($F25+$G25+$H25+$I25)</f>
        <v>381</v>
      </c>
      <c r="K25" s="212" t="s">
        <v>22</v>
      </c>
      <c r="L25" s="213"/>
    </row>
    <row r="28" spans="1:12" ht="24.75">
      <c r="A28" s="229" t="s">
        <v>265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</row>
    <row r="29" spans="1:12">
      <c r="A29" s="230" t="s">
        <v>1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</row>
    <row r="30" spans="1:12">
      <c r="A30" s="230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</row>
    <row r="31" spans="1:12" ht="15">
      <c r="A31" s="6" t="s">
        <v>2</v>
      </c>
      <c r="B31" s="65" t="s">
        <v>266</v>
      </c>
      <c r="C31" s="65" t="s">
        <v>267</v>
      </c>
      <c r="D31" s="65" t="s">
        <v>5</v>
      </c>
      <c r="E31" s="65" t="s">
        <v>268</v>
      </c>
      <c r="F31" s="214" t="s">
        <v>269</v>
      </c>
      <c r="G31" s="65" t="s">
        <v>270</v>
      </c>
      <c r="H31" s="214" t="s">
        <v>271</v>
      </c>
      <c r="I31" s="65" t="s">
        <v>272</v>
      </c>
      <c r="J31" s="214" t="s">
        <v>273</v>
      </c>
      <c r="K31" s="65" t="s">
        <v>274</v>
      </c>
      <c r="L31" s="65" t="s">
        <v>275</v>
      </c>
    </row>
    <row r="32" spans="1:12" ht="15.75">
      <c r="A32" s="67">
        <v>1</v>
      </c>
      <c r="B32" s="35" t="s">
        <v>14</v>
      </c>
      <c r="C32" s="36" t="s">
        <v>15</v>
      </c>
      <c r="D32" s="36">
        <v>53721</v>
      </c>
      <c r="E32" s="37">
        <v>44</v>
      </c>
      <c r="F32" s="38">
        <v>180</v>
      </c>
      <c r="G32" s="28">
        <v>180</v>
      </c>
      <c r="H32" s="28">
        <v>180</v>
      </c>
      <c r="I32" s="28"/>
      <c r="J32" s="13">
        <f>($F32+$G32+$H32+$I32)</f>
        <v>540</v>
      </c>
      <c r="K32" s="196" t="s">
        <v>16</v>
      </c>
      <c r="L32" s="176"/>
    </row>
    <row r="33" spans="1:12" ht="15.75">
      <c r="A33" s="72">
        <v>2</v>
      </c>
      <c r="B33" s="8" t="s">
        <v>23</v>
      </c>
      <c r="C33" s="9" t="s">
        <v>24</v>
      </c>
      <c r="D33" s="9">
        <v>54112</v>
      </c>
      <c r="E33" s="17" t="s">
        <v>25</v>
      </c>
      <c r="F33" s="12">
        <v>180</v>
      </c>
      <c r="G33" s="24">
        <v>174</v>
      </c>
      <c r="H33" s="24">
        <v>150</v>
      </c>
      <c r="I33" s="24"/>
      <c r="J33" s="54">
        <f>($F33+$G33+$H33+$I33)</f>
        <v>504</v>
      </c>
      <c r="K33" s="200" t="s">
        <v>19</v>
      </c>
      <c r="L33" s="73"/>
    </row>
    <row r="34" spans="1:12" ht="15.75">
      <c r="A34" s="72">
        <v>3</v>
      </c>
      <c r="B34" s="8" t="s">
        <v>26</v>
      </c>
      <c r="C34" s="9" t="s">
        <v>27</v>
      </c>
      <c r="D34" s="9">
        <v>54095</v>
      </c>
      <c r="E34" s="17">
        <v>96</v>
      </c>
      <c r="F34" s="24">
        <v>180</v>
      </c>
      <c r="G34" s="26">
        <v>176</v>
      </c>
      <c r="H34" s="26">
        <v>146</v>
      </c>
      <c r="I34" s="26"/>
      <c r="J34" s="54">
        <f>($F34+$G34+$H34+$I34)</f>
        <v>502</v>
      </c>
      <c r="K34" s="200" t="s">
        <v>22</v>
      </c>
      <c r="L34" s="73"/>
    </row>
  </sheetData>
  <sheetProtection selectLockedCells="1" selectUnlockedCells="1"/>
  <mergeCells count="8">
    <mergeCell ref="A28:L28"/>
    <mergeCell ref="A29:L30"/>
    <mergeCell ref="A1:L1"/>
    <mergeCell ref="A2:L3"/>
    <mergeCell ref="A9:L9"/>
    <mergeCell ref="A10:L11"/>
    <mergeCell ref="A19:L19"/>
    <mergeCell ref="A20:L21"/>
  </mergeCells>
  <conditionalFormatting sqref="C25:D25">
    <cfRule type="cellIs" dxfId="8" priority="1" stopIfTrue="1" operator="equal">
      <formula>180</formula>
    </cfRule>
  </conditionalFormatting>
  <conditionalFormatting sqref="F32">
    <cfRule type="cellIs" dxfId="7" priority="2" stopIfTrue="1" operator="equal">
      <formula>180</formula>
    </cfRule>
  </conditionalFormatting>
  <conditionalFormatting sqref="L32">
    <cfRule type="cellIs" dxfId="6" priority="3" stopIfTrue="1" operator="equal">
      <formula>180</formula>
    </cfRule>
  </conditionalFormatting>
  <conditionalFormatting sqref="B5:D6 B32:D33">
    <cfRule type="cellIs" dxfId="5" priority="4" stopIfTrue="1" operator="equal">
      <formula>180</formula>
    </cfRule>
  </conditionalFormatting>
  <conditionalFormatting sqref="F7 G5:I5 G32:J32 J5:K7 J33:J34">
    <cfRule type="cellIs" dxfId="4" priority="5" stopIfTrue="1" operator="equal">
      <formula>180</formula>
    </cfRule>
  </conditionalFormatting>
  <conditionalFormatting sqref="C13:D14">
    <cfRule type="cellIs" dxfId="3" priority="6" stopIfTrue="1" operator="equal">
      <formula>180</formula>
    </cfRule>
  </conditionalFormatting>
  <conditionalFormatting sqref="B15:D16 B23:D24">
    <cfRule type="cellIs" dxfId="2" priority="7" stopIfTrue="1" operator="equal">
      <formula>180</formula>
    </cfRule>
  </conditionalFormatting>
  <conditionalFormatting sqref="I13:I15 I23:I25">
    <cfRule type="cellIs" dxfId="1" priority="8" stopIfTrue="1" operator="equal">
      <formula>180</formula>
    </cfRule>
  </conditionalFormatting>
  <conditionalFormatting sqref="F13:F16 F23:H25 G13:H15">
    <cfRule type="cellIs" dxfId="0" priority="9" stopIfTrue="1" operator="equal">
      <formula>180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</vt:i4>
      </vt:variant>
    </vt:vector>
  </HeadingPairs>
  <TitlesOfParts>
    <vt:vector size="9" baseType="lpstr">
      <vt:lpstr>S4</vt:lpstr>
      <vt:lpstr>S6</vt:lpstr>
      <vt:lpstr>S7</vt:lpstr>
      <vt:lpstr>S8D</vt:lpstr>
      <vt:lpstr>S8EP</vt:lpstr>
      <vt:lpstr>S9</vt:lpstr>
      <vt:lpstr>Arkusz7</vt:lpstr>
      <vt:lpstr>S8D!Obszar_wydruku</vt:lpstr>
      <vt:lpstr>S8EP!Obszar_wydruku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</dc:creator>
  <cp:lastModifiedBy>Leszek</cp:lastModifiedBy>
  <dcterms:created xsi:type="dcterms:W3CDTF">2016-09-27T07:20:52Z</dcterms:created>
  <dcterms:modified xsi:type="dcterms:W3CDTF">2016-09-27T07:20:53Z</dcterms:modified>
</cp:coreProperties>
</file>