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24420" windowHeight="12210"/>
  </bookViews>
  <sheets>
    <sheet name="Lista zawodników" sheetId="1" r:id="rId1"/>
    <sheet name="S1B" sheetId="2" r:id="rId2"/>
    <sheet name="S3A" sheetId="3" r:id="rId3"/>
    <sheet name="S4A" sheetId="4" r:id="rId4"/>
    <sheet name="S5C" sheetId="5" r:id="rId5"/>
    <sheet name="S6A" sheetId="6" r:id="rId6"/>
    <sheet name="S7" sheetId="7" r:id="rId7"/>
    <sheet name="S8D" sheetId="8" state="hidden" r:id="rId8"/>
    <sheet name="S8Ep" sheetId="9" r:id="rId9"/>
    <sheet name="S9A" sheetId="10" r:id="rId10"/>
    <sheet name="S1B - ROBOCZY" sheetId="11" state="hidden" r:id="rId11"/>
    <sheet name="S8D - ROBOCZY" sheetId="12" state="hidden" r:id="rId12"/>
    <sheet name="S5C - ROBOCZY" sheetId="13" state="hidden" r:id="rId13"/>
    <sheet name="S4A - ROBOCZY" sheetId="14" state="hidden" r:id="rId14"/>
    <sheet name="S3A - ROBOCZY" sheetId="15" state="hidden" r:id="rId15"/>
    <sheet name="S6A - ROBOCZY" sheetId="16" state="hidden" r:id="rId16"/>
    <sheet name="S9A - ROBOCZY" sheetId="17" state="hidden" r:id="rId17"/>
  </sheets>
  <calcPr calcId="125725"/>
</workbook>
</file>

<file path=xl/calcChain.xml><?xml version="1.0" encoding="utf-8"?>
<calcChain xmlns="http://schemas.openxmlformats.org/spreadsheetml/2006/main">
  <c r="O37" i="12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G38" i="10"/>
  <c r="J37"/>
  <c r="I37"/>
  <c r="H37"/>
  <c r="G37"/>
  <c r="K37" s="1"/>
  <c r="J36"/>
  <c r="I36"/>
  <c r="H36"/>
  <c r="G36"/>
  <c r="K36" s="1"/>
  <c r="J35"/>
  <c r="I35"/>
  <c r="H35"/>
  <c r="G35"/>
  <c r="K35" s="1"/>
  <c r="J34"/>
  <c r="I34"/>
  <c r="H34"/>
  <c r="G34"/>
  <c r="K34" s="1"/>
  <c r="J33"/>
  <c r="I33"/>
  <c r="H33"/>
  <c r="G33"/>
  <c r="K33" s="1"/>
  <c r="J32"/>
  <c r="I32"/>
  <c r="H32"/>
  <c r="G32"/>
  <c r="K32" s="1"/>
  <c r="J31"/>
  <c r="I31"/>
  <c r="H31"/>
  <c r="G31"/>
  <c r="K31" s="1"/>
  <c r="J30"/>
  <c r="I30"/>
  <c r="H30"/>
  <c r="G30"/>
  <c r="K30" s="1"/>
  <c r="J29"/>
  <c r="I29"/>
  <c r="H29"/>
  <c r="G29"/>
  <c r="K29" s="1"/>
  <c r="J28"/>
  <c r="I28"/>
  <c r="H28"/>
  <c r="G28"/>
  <c r="K28" s="1"/>
  <c r="J27"/>
  <c r="I27"/>
  <c r="H27"/>
  <c r="G27"/>
  <c r="K27" s="1"/>
  <c r="J26"/>
  <c r="I26"/>
  <c r="H26"/>
  <c r="G26"/>
  <c r="K26" s="1"/>
  <c r="J25"/>
  <c r="I25"/>
  <c r="H25"/>
  <c r="G25"/>
  <c r="K25" s="1"/>
  <c r="J24"/>
  <c r="I24"/>
  <c r="H24"/>
  <c r="G24"/>
  <c r="K24" s="1"/>
  <c r="J23"/>
  <c r="I23"/>
  <c r="H23"/>
  <c r="G23"/>
  <c r="K23" s="1"/>
  <c r="J17"/>
  <c r="I17"/>
  <c r="H17"/>
  <c r="G17"/>
  <c r="K17" s="1"/>
  <c r="J16"/>
  <c r="I16"/>
  <c r="H16"/>
  <c r="G16"/>
  <c r="K16" s="1"/>
  <c r="J15"/>
  <c r="I15"/>
  <c r="H15"/>
  <c r="G15"/>
  <c r="K15" s="1"/>
  <c r="J14"/>
  <c r="I14"/>
  <c r="H14"/>
  <c r="G14"/>
  <c r="K14" s="1"/>
  <c r="J13"/>
  <c r="I13"/>
  <c r="H13"/>
  <c r="G13"/>
  <c r="K13" s="1"/>
  <c r="J12"/>
  <c r="I12"/>
  <c r="H12"/>
  <c r="G12"/>
  <c r="K12" s="1"/>
  <c r="J11"/>
  <c r="I11"/>
  <c r="H11"/>
  <c r="G11"/>
  <c r="K11" s="1"/>
  <c r="J10"/>
  <c r="I10"/>
  <c r="H10"/>
  <c r="G10"/>
  <c r="K10" s="1"/>
  <c r="J9"/>
  <c r="I9"/>
  <c r="H9"/>
  <c r="G9"/>
  <c r="K9" s="1"/>
  <c r="J8"/>
  <c r="I8"/>
  <c r="H8"/>
  <c r="G8"/>
  <c r="K8" s="1"/>
  <c r="J7"/>
  <c r="I7"/>
  <c r="H7"/>
  <c r="G7"/>
  <c r="K7" s="1"/>
  <c r="J6"/>
  <c r="I6"/>
  <c r="H6"/>
  <c r="G6"/>
  <c r="K6" s="1"/>
  <c r="J5"/>
  <c r="I5"/>
  <c r="H5"/>
  <c r="G5"/>
  <c r="K5" s="1"/>
  <c r="J4"/>
  <c r="I4"/>
  <c r="H4"/>
  <c r="G4"/>
  <c r="K4" s="1"/>
  <c r="J3"/>
  <c r="I3"/>
  <c r="H3"/>
  <c r="G3"/>
  <c r="K3" s="1"/>
  <c r="K13" i="9"/>
  <c r="K12"/>
  <c r="K11"/>
  <c r="K10"/>
  <c r="K9"/>
  <c r="K8"/>
  <c r="K7"/>
  <c r="K6"/>
  <c r="K5"/>
  <c r="K4"/>
  <c r="K3"/>
  <c r="K53" i="8"/>
  <c r="J53"/>
  <c r="K52"/>
  <c r="J52"/>
  <c r="K51"/>
  <c r="J51"/>
  <c r="K50"/>
  <c r="J50"/>
  <c r="K49"/>
  <c r="J49"/>
  <c r="K48"/>
  <c r="J48"/>
  <c r="K47"/>
  <c r="J47"/>
  <c r="K46"/>
  <c r="J46"/>
  <c r="N45"/>
  <c r="M45"/>
  <c r="L45"/>
  <c r="K45"/>
  <c r="J45"/>
  <c r="G45"/>
  <c r="N44"/>
  <c r="M44"/>
  <c r="L44"/>
  <c r="K44"/>
  <c r="J44"/>
  <c r="G44"/>
  <c r="N43"/>
  <c r="M43"/>
  <c r="L43"/>
  <c r="K43"/>
  <c r="J43"/>
  <c r="G43"/>
  <c r="N42"/>
  <c r="M42"/>
  <c r="L42"/>
  <c r="K42"/>
  <c r="J42"/>
  <c r="G42"/>
  <c r="N41"/>
  <c r="M41"/>
  <c r="L41"/>
  <c r="K41"/>
  <c r="J41"/>
  <c r="I41"/>
  <c r="G41"/>
  <c r="N40"/>
  <c r="M40"/>
  <c r="L40"/>
  <c r="K40"/>
  <c r="J40"/>
  <c r="I40"/>
  <c r="G40"/>
  <c r="N39"/>
  <c r="M39"/>
  <c r="L39"/>
  <c r="K39"/>
  <c r="J39"/>
  <c r="I39"/>
  <c r="G39"/>
  <c r="N38"/>
  <c r="M38"/>
  <c r="L38"/>
  <c r="K38"/>
  <c r="J38"/>
  <c r="I38"/>
  <c r="G38"/>
  <c r="N37"/>
  <c r="M37"/>
  <c r="L37"/>
  <c r="K37"/>
  <c r="J37"/>
  <c r="I37"/>
  <c r="H37"/>
  <c r="G37"/>
  <c r="O37" s="1"/>
  <c r="N36"/>
  <c r="M36"/>
  <c r="L36"/>
  <c r="K36"/>
  <c r="J36"/>
  <c r="I36"/>
  <c r="H36"/>
  <c r="G36"/>
  <c r="O36" s="1"/>
  <c r="N35"/>
  <c r="M35"/>
  <c r="L35"/>
  <c r="K35"/>
  <c r="J35"/>
  <c r="I35"/>
  <c r="H35"/>
  <c r="G35"/>
  <c r="O35" s="1"/>
  <c r="N34"/>
  <c r="M34"/>
  <c r="L34"/>
  <c r="K34"/>
  <c r="J34"/>
  <c r="I34"/>
  <c r="H34"/>
  <c r="G34"/>
  <c r="O34" s="1"/>
  <c r="N33"/>
  <c r="M33"/>
  <c r="L33"/>
  <c r="K33"/>
  <c r="J33"/>
  <c r="I33"/>
  <c r="H33"/>
  <c r="G33"/>
  <c r="O33" s="1"/>
  <c r="N32"/>
  <c r="M32"/>
  <c r="L32"/>
  <c r="K32"/>
  <c r="J32"/>
  <c r="I32"/>
  <c r="H32"/>
  <c r="G32"/>
  <c r="O32" s="1"/>
  <c r="N31"/>
  <c r="M31"/>
  <c r="L31"/>
  <c r="K31"/>
  <c r="J31"/>
  <c r="I31"/>
  <c r="H31"/>
  <c r="G31"/>
  <c r="O31" s="1"/>
  <c r="N30"/>
  <c r="M30"/>
  <c r="L30"/>
  <c r="K30"/>
  <c r="J30"/>
  <c r="I30"/>
  <c r="H30"/>
  <c r="G30"/>
  <c r="O30" s="1"/>
  <c r="N29"/>
  <c r="M29"/>
  <c r="L29"/>
  <c r="K29"/>
  <c r="J29"/>
  <c r="I29"/>
  <c r="H29"/>
  <c r="G29"/>
  <c r="O29" s="1"/>
  <c r="N28"/>
  <c r="M28"/>
  <c r="L28"/>
  <c r="K28"/>
  <c r="J28"/>
  <c r="I28"/>
  <c r="H28"/>
  <c r="G28"/>
  <c r="O28" s="1"/>
  <c r="N27"/>
  <c r="M27"/>
  <c r="L27"/>
  <c r="K27"/>
  <c r="J27"/>
  <c r="I27"/>
  <c r="H27"/>
  <c r="G27"/>
  <c r="O27" s="1"/>
  <c r="N26"/>
  <c r="M26"/>
  <c r="L26"/>
  <c r="K26"/>
  <c r="J26"/>
  <c r="I26"/>
  <c r="H26"/>
  <c r="G26"/>
  <c r="O26" s="1"/>
  <c r="N25"/>
  <c r="M25"/>
  <c r="L25"/>
  <c r="K25"/>
  <c r="J25"/>
  <c r="I25"/>
  <c r="H25"/>
  <c r="G25"/>
  <c r="O25" s="1"/>
  <c r="N24"/>
  <c r="M24"/>
  <c r="L24"/>
  <c r="K24"/>
  <c r="J24"/>
  <c r="I24"/>
  <c r="H24"/>
  <c r="G24"/>
  <c r="O24" s="1"/>
  <c r="N23"/>
  <c r="M23"/>
  <c r="L23"/>
  <c r="K23"/>
  <c r="J23"/>
  <c r="I23"/>
  <c r="H23"/>
  <c r="G23"/>
  <c r="O23" s="1"/>
  <c r="N22"/>
  <c r="M22"/>
  <c r="L22"/>
  <c r="K22"/>
  <c r="J22"/>
  <c r="I22"/>
  <c r="H22"/>
  <c r="G22"/>
  <c r="O22" s="1"/>
  <c r="N21"/>
  <c r="M21"/>
  <c r="L21"/>
  <c r="K21"/>
  <c r="J21"/>
  <c r="I21"/>
  <c r="H21"/>
  <c r="G21"/>
  <c r="O21" s="1"/>
  <c r="N20"/>
  <c r="M20"/>
  <c r="L20"/>
  <c r="K20"/>
  <c r="J20"/>
  <c r="I20"/>
  <c r="H20"/>
  <c r="G20"/>
  <c r="O20" s="1"/>
  <c r="N19"/>
  <c r="M19"/>
  <c r="L19"/>
  <c r="K19"/>
  <c r="J19"/>
  <c r="I19"/>
  <c r="H19"/>
  <c r="G19"/>
  <c r="O19" s="1"/>
  <c r="N18"/>
  <c r="M18"/>
  <c r="L18"/>
  <c r="K18"/>
  <c r="J18"/>
  <c r="I18"/>
  <c r="H18"/>
  <c r="G18"/>
  <c r="O18" s="1"/>
  <c r="N17"/>
  <c r="M17"/>
  <c r="L17"/>
  <c r="K17"/>
  <c r="J17"/>
  <c r="I17"/>
  <c r="H17"/>
  <c r="G17"/>
  <c r="O17" s="1"/>
  <c r="N16"/>
  <c r="M16"/>
  <c r="L16"/>
  <c r="K16"/>
  <c r="J16"/>
  <c r="I16"/>
  <c r="H16"/>
  <c r="G16"/>
  <c r="O16" s="1"/>
  <c r="N15"/>
  <c r="M15"/>
  <c r="L15"/>
  <c r="K15"/>
  <c r="J15"/>
  <c r="I15"/>
  <c r="H15"/>
  <c r="G15"/>
  <c r="O15" s="1"/>
  <c r="N14"/>
  <c r="M14"/>
  <c r="L14"/>
  <c r="K14"/>
  <c r="J14"/>
  <c r="I14"/>
  <c r="H14"/>
  <c r="G14"/>
  <c r="O14" s="1"/>
  <c r="N13"/>
  <c r="M13"/>
  <c r="L13"/>
  <c r="K13"/>
  <c r="J13"/>
  <c r="I13"/>
  <c r="H13"/>
  <c r="G13"/>
  <c r="O13" s="1"/>
  <c r="N12"/>
  <c r="M12"/>
  <c r="L12"/>
  <c r="K12"/>
  <c r="J12"/>
  <c r="I12"/>
  <c r="H12"/>
  <c r="G12"/>
  <c r="O12" s="1"/>
  <c r="N11"/>
  <c r="M11"/>
  <c r="L11"/>
  <c r="K11"/>
  <c r="J11"/>
  <c r="I11"/>
  <c r="H11"/>
  <c r="G11"/>
  <c r="O11" s="1"/>
  <c r="N10"/>
  <c r="M10"/>
  <c r="L10"/>
  <c r="K10"/>
  <c r="J10"/>
  <c r="I10"/>
  <c r="H10"/>
  <c r="G10"/>
  <c r="O10" s="1"/>
  <c r="N9"/>
  <c r="M9"/>
  <c r="L9"/>
  <c r="K9"/>
  <c r="J9"/>
  <c r="I9"/>
  <c r="H9"/>
  <c r="G9"/>
  <c r="O9" s="1"/>
  <c r="N8"/>
  <c r="M8"/>
  <c r="L8"/>
  <c r="K8"/>
  <c r="J8"/>
  <c r="I8"/>
  <c r="H8"/>
  <c r="G8"/>
  <c r="O8" s="1"/>
  <c r="N7"/>
  <c r="M7"/>
  <c r="L7"/>
  <c r="K7"/>
  <c r="J7"/>
  <c r="I7"/>
  <c r="H7"/>
  <c r="G7"/>
  <c r="O7" s="1"/>
  <c r="N6"/>
  <c r="M6"/>
  <c r="L6"/>
  <c r="K6"/>
  <c r="J6"/>
  <c r="I6"/>
  <c r="H6"/>
  <c r="G6"/>
  <c r="O6" s="1"/>
  <c r="N5"/>
  <c r="M5"/>
  <c r="L5"/>
  <c r="K5"/>
  <c r="J5"/>
  <c r="I5"/>
  <c r="H5"/>
  <c r="G5"/>
  <c r="O5" s="1"/>
  <c r="N4"/>
  <c r="M4"/>
  <c r="L4"/>
  <c r="K4"/>
  <c r="J4"/>
  <c r="I4"/>
  <c r="H4"/>
  <c r="G4"/>
  <c r="O4" s="1"/>
  <c r="N3"/>
  <c r="M3"/>
  <c r="L3"/>
  <c r="K3"/>
  <c r="J3"/>
  <c r="I3"/>
  <c r="H3"/>
  <c r="G3"/>
  <c r="O3" s="1"/>
  <c r="I38" i="7"/>
  <c r="J37"/>
  <c r="I37"/>
  <c r="K37" s="1"/>
  <c r="J36"/>
  <c r="I36"/>
  <c r="K36" s="1"/>
  <c r="G36"/>
  <c r="J35"/>
  <c r="I35"/>
  <c r="K35" s="1"/>
  <c r="G35"/>
  <c r="J34"/>
  <c r="I34"/>
  <c r="K34" s="1"/>
  <c r="G34"/>
  <c r="J33"/>
  <c r="I33"/>
  <c r="K33" s="1"/>
  <c r="G33"/>
  <c r="J32"/>
  <c r="I32"/>
  <c r="K32" s="1"/>
  <c r="H32"/>
  <c r="G32"/>
  <c r="J31"/>
  <c r="I31"/>
  <c r="K31" s="1"/>
  <c r="H31"/>
  <c r="G31"/>
  <c r="K30"/>
  <c r="J30"/>
  <c r="I30"/>
  <c r="H30"/>
  <c r="G30"/>
  <c r="K29"/>
  <c r="J29"/>
  <c r="I29"/>
  <c r="H29"/>
  <c r="G29"/>
  <c r="K7"/>
  <c r="I7"/>
  <c r="K6"/>
  <c r="J6"/>
  <c r="K5"/>
  <c r="J5"/>
  <c r="K4"/>
  <c r="I4"/>
  <c r="K3"/>
  <c r="J3"/>
  <c r="G38" i="6"/>
  <c r="J37"/>
  <c r="I37"/>
  <c r="H37"/>
  <c r="G37"/>
  <c r="K37" s="1"/>
  <c r="J36"/>
  <c r="I36"/>
  <c r="H36"/>
  <c r="G36"/>
  <c r="K36" s="1"/>
  <c r="J35"/>
  <c r="I35"/>
  <c r="H35"/>
  <c r="G35"/>
  <c r="K35" s="1"/>
  <c r="J34"/>
  <c r="I34"/>
  <c r="H34"/>
  <c r="G34"/>
  <c r="K34" s="1"/>
  <c r="J33"/>
  <c r="I33"/>
  <c r="H33"/>
  <c r="G33"/>
  <c r="K33" s="1"/>
  <c r="J32"/>
  <c r="I32"/>
  <c r="H32"/>
  <c r="G32"/>
  <c r="K32" s="1"/>
  <c r="J31"/>
  <c r="I31"/>
  <c r="H31"/>
  <c r="G31"/>
  <c r="K31" s="1"/>
  <c r="J30"/>
  <c r="I30"/>
  <c r="H30"/>
  <c r="G30"/>
  <c r="K30" s="1"/>
  <c r="J29"/>
  <c r="I29"/>
  <c r="H29"/>
  <c r="G29"/>
  <c r="K29" s="1"/>
  <c r="J28"/>
  <c r="I28"/>
  <c r="H28"/>
  <c r="G28"/>
  <c r="K28" s="1"/>
  <c r="J27"/>
  <c r="I27"/>
  <c r="H27"/>
  <c r="G27"/>
  <c r="K27" s="1"/>
  <c r="J26"/>
  <c r="I26"/>
  <c r="H26"/>
  <c r="G26"/>
  <c r="K26" s="1"/>
  <c r="J25"/>
  <c r="I25"/>
  <c r="H25"/>
  <c r="G25"/>
  <c r="K25" s="1"/>
  <c r="J24"/>
  <c r="I24"/>
  <c r="H24"/>
  <c r="G24"/>
  <c r="K24" s="1"/>
  <c r="J20"/>
  <c r="I20"/>
  <c r="H20"/>
  <c r="G20"/>
  <c r="K20" s="1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K16" s="1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K12" s="1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K8" s="1"/>
  <c r="F8"/>
  <c r="J7"/>
  <c r="I7"/>
  <c r="H7"/>
  <c r="G7"/>
  <c r="F7"/>
  <c r="J6"/>
  <c r="I6"/>
  <c r="H6"/>
  <c r="G6"/>
  <c r="F6"/>
  <c r="J5"/>
  <c r="I5"/>
  <c r="H5"/>
  <c r="G5"/>
  <c r="F5"/>
  <c r="J4"/>
  <c r="I4"/>
  <c r="H4"/>
  <c r="G4"/>
  <c r="K4" s="1"/>
  <c r="F4"/>
  <c r="J3"/>
  <c r="I3"/>
  <c r="H3"/>
  <c r="G3"/>
  <c r="F3"/>
  <c r="I38" i="5"/>
  <c r="L37"/>
  <c r="K37"/>
  <c r="J37"/>
  <c r="I37"/>
  <c r="M37" s="1"/>
  <c r="L36"/>
  <c r="K36"/>
  <c r="J36"/>
  <c r="I36"/>
  <c r="M36" s="1"/>
  <c r="G36"/>
  <c r="L35"/>
  <c r="K35"/>
  <c r="J35"/>
  <c r="I35"/>
  <c r="M35" s="1"/>
  <c r="G35"/>
  <c r="L34"/>
  <c r="K34"/>
  <c r="J34"/>
  <c r="I34"/>
  <c r="M34" s="1"/>
  <c r="G34"/>
  <c r="L33"/>
  <c r="K33"/>
  <c r="J33"/>
  <c r="I33"/>
  <c r="M33" s="1"/>
  <c r="G33"/>
  <c r="L32"/>
  <c r="K32"/>
  <c r="J32"/>
  <c r="I32"/>
  <c r="M32" s="1"/>
  <c r="H32"/>
  <c r="G32"/>
  <c r="L31"/>
  <c r="K31"/>
  <c r="J31"/>
  <c r="I31"/>
  <c r="M31" s="1"/>
  <c r="H31"/>
  <c r="G31"/>
  <c r="L30"/>
  <c r="K30"/>
  <c r="J30"/>
  <c r="I30"/>
  <c r="M30" s="1"/>
  <c r="H30"/>
  <c r="G30"/>
  <c r="L29"/>
  <c r="K29"/>
  <c r="J29"/>
  <c r="I29"/>
  <c r="M29" s="1"/>
  <c r="H29"/>
  <c r="G29"/>
  <c r="L28"/>
  <c r="K28"/>
  <c r="J28"/>
  <c r="I28"/>
  <c r="M28" s="1"/>
  <c r="H28"/>
  <c r="G28"/>
  <c r="L27"/>
  <c r="K27"/>
  <c r="J27"/>
  <c r="I27"/>
  <c r="M27" s="1"/>
  <c r="H27"/>
  <c r="G27"/>
  <c r="L26"/>
  <c r="K26"/>
  <c r="J26"/>
  <c r="I26"/>
  <c r="M26" s="1"/>
  <c r="H26"/>
  <c r="G26"/>
  <c r="L25"/>
  <c r="K25"/>
  <c r="J25"/>
  <c r="I25"/>
  <c r="M25" s="1"/>
  <c r="H25"/>
  <c r="G25"/>
  <c r="L24"/>
  <c r="K24"/>
  <c r="J24"/>
  <c r="I24"/>
  <c r="M24" s="1"/>
  <c r="H24"/>
  <c r="G24"/>
  <c r="L23"/>
  <c r="K23"/>
  <c r="J23"/>
  <c r="I23"/>
  <c r="M23" s="1"/>
  <c r="H23"/>
  <c r="G23"/>
  <c r="L22"/>
  <c r="K22"/>
  <c r="J22"/>
  <c r="I22"/>
  <c r="M22" s="1"/>
  <c r="H22"/>
  <c r="G22"/>
  <c r="L21"/>
  <c r="K21"/>
  <c r="J21"/>
  <c r="I21"/>
  <c r="M21" s="1"/>
  <c r="H21"/>
  <c r="G21"/>
  <c r="L20"/>
  <c r="K20"/>
  <c r="J20"/>
  <c r="I20"/>
  <c r="M20" s="1"/>
  <c r="H20"/>
  <c r="G20"/>
  <c r="L19"/>
  <c r="K19"/>
  <c r="J19"/>
  <c r="I19"/>
  <c r="M19" s="1"/>
  <c r="H19"/>
  <c r="G19"/>
  <c r="L18"/>
  <c r="K18"/>
  <c r="J18"/>
  <c r="I18"/>
  <c r="M18" s="1"/>
  <c r="H18"/>
  <c r="G18"/>
  <c r="L17"/>
  <c r="K17"/>
  <c r="J17"/>
  <c r="I17"/>
  <c r="M17" s="1"/>
  <c r="H17"/>
  <c r="G17"/>
  <c r="L16"/>
  <c r="K16"/>
  <c r="J16"/>
  <c r="I16"/>
  <c r="M16" s="1"/>
  <c r="H16"/>
  <c r="G16"/>
  <c r="L14"/>
  <c r="H14"/>
  <c r="G14"/>
  <c r="L13"/>
  <c r="I13"/>
  <c r="H13"/>
  <c r="G13"/>
  <c r="L12"/>
  <c r="I12"/>
  <c r="H12"/>
  <c r="G12"/>
  <c r="L11"/>
  <c r="I11"/>
  <c r="H11"/>
  <c r="M11" s="1"/>
  <c r="G11"/>
  <c r="L10"/>
  <c r="H10"/>
  <c r="M10" s="1"/>
  <c r="G10"/>
  <c r="L9"/>
  <c r="I9"/>
  <c r="H9"/>
  <c r="M9" s="1"/>
  <c r="G9"/>
  <c r="L8"/>
  <c r="I8"/>
  <c r="H8"/>
  <c r="G8"/>
  <c r="L7"/>
  <c r="J7"/>
  <c r="I7"/>
  <c r="M7" s="1"/>
  <c r="H7"/>
  <c r="G7"/>
  <c r="L6"/>
  <c r="I6"/>
  <c r="H6"/>
  <c r="G6"/>
  <c r="L5"/>
  <c r="J5"/>
  <c r="M5" s="1"/>
  <c r="I5"/>
  <c r="H5"/>
  <c r="G5"/>
  <c r="M4"/>
  <c r="L4"/>
  <c r="I4"/>
  <c r="H4"/>
  <c r="G4"/>
  <c r="L3"/>
  <c r="I3"/>
  <c r="H3"/>
  <c r="M3" s="1"/>
  <c r="G3"/>
  <c r="J38" i="4"/>
  <c r="G38"/>
  <c r="J37"/>
  <c r="I37"/>
  <c r="H37"/>
  <c r="G37"/>
  <c r="K37" s="1"/>
  <c r="J36"/>
  <c r="I36"/>
  <c r="H36"/>
  <c r="G36"/>
  <c r="K36" s="1"/>
  <c r="J35"/>
  <c r="I35"/>
  <c r="H35"/>
  <c r="G35"/>
  <c r="K35" s="1"/>
  <c r="J34"/>
  <c r="I34"/>
  <c r="H34"/>
  <c r="G34"/>
  <c r="K34" s="1"/>
  <c r="J33"/>
  <c r="I33"/>
  <c r="H33"/>
  <c r="G33"/>
  <c r="K33" s="1"/>
  <c r="J32"/>
  <c r="I32"/>
  <c r="H32"/>
  <c r="G32"/>
  <c r="K32" s="1"/>
  <c r="J31"/>
  <c r="I31"/>
  <c r="H31"/>
  <c r="G31"/>
  <c r="K31" s="1"/>
  <c r="J30"/>
  <c r="I30"/>
  <c r="H30"/>
  <c r="G30"/>
  <c r="K30" s="1"/>
  <c r="J29"/>
  <c r="I29"/>
  <c r="H29"/>
  <c r="G29"/>
  <c r="K29" s="1"/>
  <c r="J28"/>
  <c r="I28"/>
  <c r="H28"/>
  <c r="G28"/>
  <c r="K28" s="1"/>
  <c r="J27"/>
  <c r="I27"/>
  <c r="H27"/>
  <c r="G27"/>
  <c r="K27" s="1"/>
  <c r="J26"/>
  <c r="I26"/>
  <c r="H26"/>
  <c r="G26"/>
  <c r="K26" s="1"/>
  <c r="J25"/>
  <c r="I25"/>
  <c r="H25"/>
  <c r="G25"/>
  <c r="K25" s="1"/>
  <c r="J24"/>
  <c r="I24"/>
  <c r="H24"/>
  <c r="G24"/>
  <c r="K24" s="1"/>
  <c r="J23"/>
  <c r="I23"/>
  <c r="H23"/>
  <c r="G23"/>
  <c r="K23" s="1"/>
  <c r="J22"/>
  <c r="I22"/>
  <c r="H22"/>
  <c r="G22"/>
  <c r="K22" s="1"/>
  <c r="J21"/>
  <c r="I21"/>
  <c r="H21"/>
  <c r="G21"/>
  <c r="K21" s="1"/>
  <c r="J19"/>
  <c r="I19"/>
  <c r="H19"/>
  <c r="G19"/>
  <c r="J18"/>
  <c r="I18"/>
  <c r="H18"/>
  <c r="G18"/>
  <c r="J17"/>
  <c r="I17"/>
  <c r="H17"/>
  <c r="G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J4"/>
  <c r="I4"/>
  <c r="H4"/>
  <c r="G4"/>
  <c r="J3"/>
  <c r="I3"/>
  <c r="H3"/>
  <c r="G3"/>
  <c r="G38" i="3"/>
  <c r="J37"/>
  <c r="I37"/>
  <c r="H37"/>
  <c r="G37"/>
  <c r="K37" s="1"/>
  <c r="J36"/>
  <c r="I36"/>
  <c r="H36"/>
  <c r="G36"/>
  <c r="K36" s="1"/>
  <c r="J35"/>
  <c r="I35"/>
  <c r="H35"/>
  <c r="G35"/>
  <c r="K35" s="1"/>
  <c r="J34"/>
  <c r="I34"/>
  <c r="H34"/>
  <c r="G34"/>
  <c r="K34" s="1"/>
  <c r="J33"/>
  <c r="I33"/>
  <c r="H33"/>
  <c r="G33"/>
  <c r="K33" s="1"/>
  <c r="J32"/>
  <c r="I32"/>
  <c r="H32"/>
  <c r="G32"/>
  <c r="K32" s="1"/>
  <c r="J31"/>
  <c r="I31"/>
  <c r="H31"/>
  <c r="G31"/>
  <c r="K31" s="1"/>
  <c r="J30"/>
  <c r="I30"/>
  <c r="H30"/>
  <c r="G30"/>
  <c r="K30" s="1"/>
  <c r="J29"/>
  <c r="I29"/>
  <c r="H29"/>
  <c r="G29"/>
  <c r="K29" s="1"/>
  <c r="J28"/>
  <c r="I28"/>
  <c r="H28"/>
  <c r="G28"/>
  <c r="K28" s="1"/>
  <c r="J27"/>
  <c r="I27"/>
  <c r="H27"/>
  <c r="G27"/>
  <c r="K27" s="1"/>
  <c r="J26"/>
  <c r="I26"/>
  <c r="H26"/>
  <c r="G26"/>
  <c r="K26" s="1"/>
  <c r="J25"/>
  <c r="I25"/>
  <c r="H25"/>
  <c r="G25"/>
  <c r="K25" s="1"/>
  <c r="J20"/>
  <c r="I20"/>
  <c r="H20"/>
  <c r="G20"/>
  <c r="J19"/>
  <c r="I19"/>
  <c r="H19"/>
  <c r="G19"/>
  <c r="F19"/>
  <c r="J18"/>
  <c r="I18"/>
  <c r="H18"/>
  <c r="G18"/>
  <c r="F18"/>
  <c r="J17"/>
  <c r="I17"/>
  <c r="H17"/>
  <c r="G17"/>
  <c r="K17" s="1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K13" s="1"/>
  <c r="F13"/>
  <c r="J12"/>
  <c r="I12"/>
  <c r="H12"/>
  <c r="G12"/>
  <c r="F12"/>
  <c r="J11"/>
  <c r="I11"/>
  <c r="H11"/>
  <c r="G11"/>
  <c r="F11"/>
  <c r="J10"/>
  <c r="I10"/>
  <c r="H10"/>
  <c r="G10"/>
  <c r="K10" s="1"/>
  <c r="F10"/>
  <c r="J9"/>
  <c r="I9"/>
  <c r="H9"/>
  <c r="G9"/>
  <c r="F9"/>
  <c r="J8"/>
  <c r="I8"/>
  <c r="H8"/>
  <c r="G8"/>
  <c r="F8"/>
  <c r="J7"/>
  <c r="I7"/>
  <c r="H7"/>
  <c r="G7"/>
  <c r="F7"/>
  <c r="J6"/>
  <c r="I6"/>
  <c r="H6"/>
  <c r="G6"/>
  <c r="K6" s="1"/>
  <c r="F6"/>
  <c r="J5"/>
  <c r="I5"/>
  <c r="H5"/>
  <c r="G5"/>
  <c r="F5"/>
  <c r="J4"/>
  <c r="I4"/>
  <c r="H4"/>
  <c r="G4"/>
  <c r="F4"/>
  <c r="J3"/>
  <c r="I3"/>
  <c r="H3"/>
  <c r="G3"/>
  <c r="F3"/>
  <c r="G38" i="2"/>
  <c r="J37"/>
  <c r="I37"/>
  <c r="H37"/>
  <c r="G37"/>
  <c r="K37" s="1"/>
  <c r="J36"/>
  <c r="I36"/>
  <c r="H36"/>
  <c r="G36"/>
  <c r="K36" s="1"/>
  <c r="J35"/>
  <c r="I35"/>
  <c r="H35"/>
  <c r="G35"/>
  <c r="K35" s="1"/>
  <c r="J34"/>
  <c r="I34"/>
  <c r="H34"/>
  <c r="G34"/>
  <c r="K34" s="1"/>
  <c r="J33"/>
  <c r="I33"/>
  <c r="H33"/>
  <c r="G33"/>
  <c r="K33" s="1"/>
  <c r="J32"/>
  <c r="I32"/>
  <c r="H32"/>
  <c r="G32"/>
  <c r="K32" s="1"/>
  <c r="J31"/>
  <c r="I31"/>
  <c r="H31"/>
  <c r="G31"/>
  <c r="K31" s="1"/>
  <c r="J30"/>
  <c r="I30"/>
  <c r="H30"/>
  <c r="G30"/>
  <c r="K30" s="1"/>
  <c r="J29"/>
  <c r="I29"/>
  <c r="H29"/>
  <c r="G29"/>
  <c r="K29" s="1"/>
  <c r="J28"/>
  <c r="I28"/>
  <c r="H28"/>
  <c r="G28"/>
  <c r="K28" s="1"/>
  <c r="J27"/>
  <c r="I27"/>
  <c r="H27"/>
  <c r="G27"/>
  <c r="K27" s="1"/>
  <c r="J26"/>
  <c r="I26"/>
  <c r="H26"/>
  <c r="G26"/>
  <c r="K26" s="1"/>
  <c r="J25"/>
  <c r="I25"/>
  <c r="H25"/>
  <c r="G25"/>
  <c r="K25" s="1"/>
  <c r="J24"/>
  <c r="I24"/>
  <c r="H24"/>
  <c r="G24"/>
  <c r="K24" s="1"/>
  <c r="J23"/>
  <c r="I23"/>
  <c r="H23"/>
  <c r="G23"/>
  <c r="K23" s="1"/>
  <c r="J19"/>
  <c r="G19"/>
  <c r="K19" s="1"/>
  <c r="J18"/>
  <c r="G18"/>
  <c r="K17"/>
  <c r="J16"/>
  <c r="K16" s="1"/>
  <c r="J15"/>
  <c r="I15"/>
  <c r="G15"/>
  <c r="J14"/>
  <c r="I14"/>
  <c r="H14"/>
  <c r="G14"/>
  <c r="J13"/>
  <c r="I13"/>
  <c r="H13"/>
  <c r="G13"/>
  <c r="J12"/>
  <c r="H12"/>
  <c r="G12"/>
  <c r="J11"/>
  <c r="I11"/>
  <c r="H11"/>
  <c r="G11"/>
  <c r="J10"/>
  <c r="H10"/>
  <c r="G10"/>
  <c r="J9"/>
  <c r="I9"/>
  <c r="H9"/>
  <c r="G9"/>
  <c r="J8"/>
  <c r="I8"/>
  <c r="G8"/>
  <c r="K8" s="1"/>
  <c r="J7"/>
  <c r="I7"/>
  <c r="G7"/>
  <c r="K6"/>
  <c r="J6"/>
  <c r="G6"/>
  <c r="J5"/>
  <c r="I5"/>
  <c r="K5" s="1"/>
  <c r="H5"/>
  <c r="J4"/>
  <c r="I4"/>
  <c r="H4"/>
  <c r="K4" s="1"/>
  <c r="J3"/>
  <c r="G3"/>
  <c r="K3" s="1"/>
  <c r="O34" i="1"/>
  <c r="N34"/>
  <c r="M34"/>
  <c r="L34"/>
  <c r="K34"/>
  <c r="J34"/>
  <c r="I34"/>
  <c r="H34"/>
  <c r="K11" i="2" l="1"/>
  <c r="K12"/>
  <c r="K18"/>
  <c r="K4" i="3"/>
  <c r="K8"/>
  <c r="K12"/>
  <c r="K16"/>
  <c r="K3" i="4"/>
  <c r="K4"/>
  <c r="K5"/>
  <c r="K6"/>
  <c r="K7"/>
  <c r="K8"/>
  <c r="K9"/>
  <c r="K10"/>
  <c r="K11"/>
  <c r="K12"/>
  <c r="K13"/>
  <c r="K14"/>
  <c r="K15"/>
  <c r="K16"/>
  <c r="K17"/>
  <c r="K18"/>
  <c r="K19"/>
  <c r="M12" i="5"/>
  <c r="M13"/>
  <c r="K6" i="6"/>
  <c r="K10"/>
  <c r="K14"/>
  <c r="K18"/>
  <c r="K9" i="2"/>
  <c r="K7"/>
  <c r="K10"/>
  <c r="K13"/>
  <c r="K14"/>
  <c r="K15"/>
  <c r="K3" i="3"/>
  <c r="K7"/>
  <c r="K11"/>
  <c r="K15"/>
  <c r="K19"/>
  <c r="K20"/>
  <c r="M8" i="5"/>
  <c r="K5" i="6"/>
  <c r="K9"/>
  <c r="K13"/>
  <c r="K17"/>
  <c r="K14" i="3"/>
  <c r="K18"/>
  <c r="K5"/>
  <c r="K9"/>
  <c r="M6" i="5"/>
  <c r="K3" i="6"/>
  <c r="K7"/>
  <c r="K11"/>
  <c r="K15"/>
  <c r="K19"/>
</calcChain>
</file>

<file path=xl/sharedStrings.xml><?xml version="1.0" encoding="utf-8"?>
<sst xmlns="http://schemas.openxmlformats.org/spreadsheetml/2006/main" count="1578" uniqueCount="190">
  <si>
    <t>Lp.</t>
  </si>
  <si>
    <t>Mistrzostwa Polski Modeli Kosmicznych
Włocławek 08-09.07.2017
S3A SENIORZY</t>
  </si>
  <si>
    <t>Mistrzostwa Polski Modeli Kosmicznych
Włocławek 08-09.07.2017
S1B SENIORZY</t>
  </si>
  <si>
    <t>NAZWISKO</t>
  </si>
  <si>
    <t>IMIĘ</t>
  </si>
  <si>
    <t>KLUB</t>
  </si>
  <si>
    <t>NUMER LICENCJI</t>
  </si>
  <si>
    <t>ID FAI</t>
  </si>
  <si>
    <t>NUMER STARTOWY</t>
  </si>
  <si>
    <t>KATEGORIE</t>
  </si>
  <si>
    <t>1 KOLEJKA</t>
  </si>
  <si>
    <t>2 KOLEJKA</t>
  </si>
  <si>
    <t>3 KOLEJKA</t>
  </si>
  <si>
    <t>DOGRYWKA</t>
  </si>
  <si>
    <t>SUMA</t>
  </si>
  <si>
    <t>MIEJSCE</t>
  </si>
  <si>
    <t>Goryczka</t>
  </si>
  <si>
    <t>WIŚNIEWSKI</t>
  </si>
  <si>
    <t xml:space="preserve">Grzegorz </t>
  </si>
  <si>
    <t>MTR MIELEC</t>
  </si>
  <si>
    <t>MACIEJ</t>
  </si>
  <si>
    <t>POL 4085</t>
  </si>
  <si>
    <t>UKM ORION MUSZYNA</t>
  </si>
  <si>
    <t>POL 6840</t>
  </si>
  <si>
    <t>S1B</t>
  </si>
  <si>
    <t>S3A</t>
  </si>
  <si>
    <t>S4A</t>
  </si>
  <si>
    <t>S6A</t>
  </si>
  <si>
    <t>S9A</t>
  </si>
  <si>
    <t>S5C</t>
  </si>
  <si>
    <t>S7</t>
  </si>
  <si>
    <t>S8E/p</t>
  </si>
  <si>
    <t>Filas</t>
  </si>
  <si>
    <t>-</t>
  </si>
  <si>
    <t>Michał</t>
  </si>
  <si>
    <t>MTSR Sowiniec</t>
  </si>
  <si>
    <t>POL 4624</t>
  </si>
  <si>
    <t>x</t>
  </si>
  <si>
    <t>Przybytek</t>
  </si>
  <si>
    <t>Krzysztof</t>
  </si>
  <si>
    <t>POL 3754</t>
  </si>
  <si>
    <t>Rusinowski</t>
  </si>
  <si>
    <t xml:space="preserve">Andrzej </t>
  </si>
  <si>
    <t>MTR Mielec</t>
  </si>
  <si>
    <t>POL 7401</t>
  </si>
  <si>
    <t>Tokarczyk</t>
  </si>
  <si>
    <t>Bartłomiej</t>
  </si>
  <si>
    <t>POL 3656</t>
  </si>
  <si>
    <t>I</t>
  </si>
  <si>
    <t>JOCHER</t>
  </si>
  <si>
    <t>DARIUSZ</t>
  </si>
  <si>
    <t>POL 3463</t>
  </si>
  <si>
    <t>Małmyga</t>
  </si>
  <si>
    <t>Leszek</t>
  </si>
  <si>
    <t>Aeroklub Ziemi Lubuskiej</t>
  </si>
  <si>
    <t>POL 4578</t>
  </si>
  <si>
    <t>Krzywiński</t>
  </si>
  <si>
    <t>Wojciech</t>
  </si>
  <si>
    <t>Aeroklub Ziemi Mazowieckiej w Płocku</t>
  </si>
  <si>
    <t>POL 1974</t>
  </si>
  <si>
    <t>ID-54017</t>
  </si>
  <si>
    <t xml:space="preserve">Przedwolski </t>
  </si>
  <si>
    <t>Hubert</t>
  </si>
  <si>
    <t xml:space="preserve">Aeroklub Słupsk </t>
  </si>
  <si>
    <t>POL 6615</t>
  </si>
  <si>
    <t>Zach</t>
  </si>
  <si>
    <t>Sławomir</t>
  </si>
  <si>
    <t>Stowarzyszenie Sportowe Modelarzy Grudziądzkich</t>
  </si>
  <si>
    <t>POL 3911</t>
  </si>
  <si>
    <t>ARASIMOWICZ</t>
  </si>
  <si>
    <t>MAREK</t>
  </si>
  <si>
    <t>AEROKLUB LUBELSKI</t>
  </si>
  <si>
    <t>POL 5365</t>
  </si>
  <si>
    <t>Kaźmierski</t>
  </si>
  <si>
    <t>Bartosz</t>
  </si>
  <si>
    <t>POL 7343</t>
  </si>
  <si>
    <t>X</t>
  </si>
  <si>
    <t>Wowry</t>
  </si>
  <si>
    <t>Edward</t>
  </si>
  <si>
    <t>Aeroklub Rybnicki</t>
  </si>
  <si>
    <t>POL 2408</t>
  </si>
  <si>
    <t>Dymek</t>
  </si>
  <si>
    <t>Wacław</t>
  </si>
  <si>
    <t>POL 7572</t>
  </si>
  <si>
    <t>PALUSZEK</t>
  </si>
  <si>
    <t>POL 5761</t>
  </si>
  <si>
    <t>MAJ-KOPCIUCH</t>
  </si>
  <si>
    <t>KINGA</t>
  </si>
  <si>
    <t>LKS KŁOS</t>
  </si>
  <si>
    <t>POL 3699</t>
  </si>
  <si>
    <t>II</t>
  </si>
  <si>
    <t>Łasocha</t>
  </si>
  <si>
    <t>MAJ</t>
  </si>
  <si>
    <t>SSMG</t>
  </si>
  <si>
    <t xml:space="preserve">WALDEMAR </t>
  </si>
  <si>
    <t>POL 3896</t>
  </si>
  <si>
    <t>LKS KŁOS OLKUSZ A ŚLĄSKI</t>
  </si>
  <si>
    <t>POL 3702</t>
  </si>
  <si>
    <t>Szulc</t>
  </si>
  <si>
    <t>Sebastian</t>
  </si>
  <si>
    <t>MTS Kwidzyn</t>
  </si>
  <si>
    <t>POL 3765</t>
  </si>
  <si>
    <t>Liguz</t>
  </si>
  <si>
    <t>Piotr</t>
  </si>
  <si>
    <t>POL 6980</t>
  </si>
  <si>
    <t>Sadowska</t>
  </si>
  <si>
    <t>Beata</t>
  </si>
  <si>
    <t>Aeroklub Ziemi Zamojskiej</t>
  </si>
  <si>
    <t>POL 5370</t>
  </si>
  <si>
    <t>Sadowski</t>
  </si>
  <si>
    <t>Patryk</t>
  </si>
  <si>
    <t>POL 6055</t>
  </si>
  <si>
    <t>Starobrat</t>
  </si>
  <si>
    <t>Władysław</t>
  </si>
  <si>
    <t>Aeroklub Lubelski</t>
  </si>
  <si>
    <t>POL 623</t>
  </si>
  <si>
    <t>Halicki</t>
  </si>
  <si>
    <t>Ryszard</t>
  </si>
  <si>
    <t>Aeroklub Ziemi Wałbrzyskiej</t>
  </si>
  <si>
    <t>POL 7116</t>
  </si>
  <si>
    <t>Łukasz</t>
  </si>
  <si>
    <t>AZW</t>
  </si>
  <si>
    <t>POL 3778</t>
  </si>
  <si>
    <t xml:space="preserve">Bielecki </t>
  </si>
  <si>
    <t xml:space="preserve">Marcin </t>
  </si>
  <si>
    <t>POL 3647</t>
  </si>
  <si>
    <t>Bujak</t>
  </si>
  <si>
    <t>Marek</t>
  </si>
  <si>
    <t>Aeroklub Slupski</t>
  </si>
  <si>
    <t>POL 3649</t>
  </si>
  <si>
    <t>III</t>
  </si>
  <si>
    <t xml:space="preserve">Filipowicz </t>
  </si>
  <si>
    <t xml:space="preserve">Patrycja </t>
  </si>
  <si>
    <t>POL 7732</t>
  </si>
  <si>
    <t>Bobrowski</t>
  </si>
  <si>
    <t>MTSR Słowiniec</t>
  </si>
  <si>
    <t>POL 6950</t>
  </si>
  <si>
    <t>POL 6818</t>
  </si>
  <si>
    <t>Mistrzostwa Polski Modeli Kosmicznych
Włocławek 08-09.07.2017
S4A SENIORZY</t>
  </si>
  <si>
    <t>DQ</t>
  </si>
  <si>
    <t>TL</t>
  </si>
  <si>
    <t>14-17</t>
  </si>
  <si>
    <t>Dyrektor sportowy: Ewa Dudziak - Przybytek</t>
  </si>
  <si>
    <t>15-16</t>
  </si>
  <si>
    <t>Mistrzostwa Polski Modeli Kosmicznych
Włocławek 08-09.07.2017
S5C SENIORZY</t>
  </si>
  <si>
    <t>MODEL</t>
  </si>
  <si>
    <t>OCENA STATYCZNA</t>
  </si>
  <si>
    <t>Mistrzostwa Polski Modeli Kosmicznych
Włocławek 08-09.07.2017
S6A SENIORZY</t>
  </si>
  <si>
    <t>Mistrzostwa Polski Modeli Kosmicznych
Włocławek 08-09.07.2017
S7 SENIORZY</t>
  </si>
  <si>
    <t>1 LOT</t>
  </si>
  <si>
    <t>2 LOT</t>
  </si>
  <si>
    <t>ARIANE III</t>
  </si>
  <si>
    <t>SATURN V</t>
  </si>
  <si>
    <t>SATURN 1B</t>
  </si>
  <si>
    <t>METEOR 2H</t>
  </si>
  <si>
    <t>SONDA S1 S2</t>
  </si>
  <si>
    <t>RUBIS</t>
  </si>
  <si>
    <t>BLACK BRANT XII</t>
  </si>
  <si>
    <t>LOT</t>
  </si>
  <si>
    <t>LĄDOWANIE</t>
  </si>
  <si>
    <t>Mistrzostwa Polski Modeli Kosmicznych
Włocławek 08-09.07.2017
S8E/p SENIORZY</t>
  </si>
  <si>
    <t>4 KOLEJKA</t>
  </si>
  <si>
    <t>FINAŁ</t>
  </si>
  <si>
    <t>Halaburda</t>
  </si>
  <si>
    <t xml:space="preserve">Eryk </t>
  </si>
  <si>
    <t>POL 7349</t>
  </si>
  <si>
    <t>Aeroklub Krakowski</t>
  </si>
  <si>
    <t>POL 7571</t>
  </si>
  <si>
    <t>Koszałka</t>
  </si>
  <si>
    <t xml:space="preserve">Adam </t>
  </si>
  <si>
    <t>POL 7485</t>
  </si>
  <si>
    <t>Rodak</t>
  </si>
  <si>
    <t>Aleksander</t>
  </si>
  <si>
    <t>POL 7486</t>
  </si>
  <si>
    <t>Arasimowicz</t>
  </si>
  <si>
    <t>Mistrzostwa Polski Modeli Kosmicznych
Włocławek 08-09.07.2017
S9A SENIORZY</t>
  </si>
  <si>
    <t>ALTIMETR</t>
  </si>
  <si>
    <t>CE</t>
  </si>
  <si>
    <t>RASKO - 2</t>
  </si>
  <si>
    <t>Black Brant - Vb</t>
  </si>
  <si>
    <t>COHETE SONDA</t>
  </si>
  <si>
    <t>NIKE - ORION</t>
  </si>
  <si>
    <t>METEOR 1</t>
  </si>
  <si>
    <t>CANDLE</t>
  </si>
  <si>
    <t>SS 520-1</t>
  </si>
  <si>
    <t>ARCAS</t>
  </si>
  <si>
    <t>MMR-06M</t>
  </si>
  <si>
    <t>29B</t>
  </si>
  <si>
    <t>9B</t>
  </si>
  <si>
    <t>8A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</si>
</sst>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m\-d"/>
  </numFmts>
  <fonts count="10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color rgb="FFFF0000"/>
      <name val="Arial"/>
    </font>
    <font>
      <sz val="14"/>
      <name val="Arial"/>
    </font>
    <font>
      <b/>
      <sz val="10"/>
      <color rgb="FFFF0000"/>
      <name val="Arial"/>
    </font>
    <font>
      <b/>
      <sz val="12"/>
      <color rgb="FFFF0000"/>
      <name val="Arial"/>
    </font>
    <font>
      <sz val="12"/>
      <name val="Arial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6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2" fillId="0" borderId="8" xfId="0" applyFont="1" applyBorder="1" applyAlignment="1"/>
    <xf numFmtId="0" fontId="1" fillId="0" borderId="10" xfId="0" applyFont="1" applyBorder="1" applyAlignment="1"/>
    <xf numFmtId="0" fontId="1" fillId="0" borderId="8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11" xfId="0" applyFont="1" applyBorder="1" applyAlignment="1"/>
    <xf numFmtId="0" fontId="1" fillId="0" borderId="10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3" xfId="0" applyFont="1" applyBorder="1" applyAlignment="1"/>
    <xf numFmtId="0" fontId="1" fillId="0" borderId="14" xfId="0" applyFont="1" applyBorder="1" applyAlignment="1"/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2" fillId="0" borderId="14" xfId="0" applyNumberFormat="1" applyFont="1" applyBorder="1" applyAlignment="1">
      <alignment horizontal="center"/>
    </xf>
    <xf numFmtId="0" fontId="1" fillId="0" borderId="0" xfId="0" applyFont="1" applyAlignment="1"/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15" xfId="0" applyFont="1" applyBorder="1" applyAlignment="1">
      <alignment horizontal="center"/>
    </xf>
    <xf numFmtId="0" fontId="1" fillId="0" borderId="14" xfId="0" applyFont="1" applyBorder="1" applyAlignment="1"/>
    <xf numFmtId="1" fontId="2" fillId="0" borderId="14" xfId="0" applyNumberFormat="1" applyFont="1" applyBorder="1" applyAlignment="1">
      <alignment horizontal="center"/>
    </xf>
    <xf numFmtId="0" fontId="2" fillId="0" borderId="16" xfId="0" applyFont="1" applyBorder="1" applyAlignment="1"/>
    <xf numFmtId="0" fontId="1" fillId="0" borderId="17" xfId="0" applyFont="1" applyBorder="1" applyAlignment="1"/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9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/>
    <xf numFmtId="0" fontId="1" fillId="0" borderId="19" xfId="0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3" xfId="0" applyFont="1" applyBorder="1" applyAlignment="1"/>
    <xf numFmtId="0" fontId="1" fillId="0" borderId="12" xfId="0" applyFont="1" applyBorder="1" applyAlignment="1">
      <alignment horizontal="right"/>
    </xf>
    <xf numFmtId="0" fontId="1" fillId="0" borderId="14" xfId="0" applyFont="1" applyBorder="1" applyAlignment="1"/>
    <xf numFmtId="0" fontId="1" fillId="0" borderId="14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/>
    <xf numFmtId="0" fontId="1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8" fillId="0" borderId="3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/>
  </cellXfs>
  <cellStyles count="1">
    <cellStyle name="Normalny" xfId="0" builtinId="0"/>
  </cellStyles>
  <dxfs count="6"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9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14.42578125" defaultRowHeight="15.75" customHeight="1"/>
  <cols>
    <col min="1" max="1" width="3.7109375" customWidth="1"/>
    <col min="2" max="2" width="11.140625" customWidth="1"/>
    <col min="3" max="3" width="12.28515625" customWidth="1"/>
    <col min="4" max="4" width="43.85546875" customWidth="1"/>
    <col min="5" max="5" width="16.7109375" customWidth="1"/>
    <col min="6" max="6" width="8.7109375" customWidth="1"/>
    <col min="7" max="7" width="18.85546875" customWidth="1"/>
    <col min="8" max="8" width="5.42578125" customWidth="1"/>
    <col min="9" max="13" width="4.7109375" customWidth="1"/>
    <col min="14" max="14" width="4.42578125" customWidth="1"/>
    <col min="15" max="15" width="6.140625" customWidth="1"/>
    <col min="16" max="16" width="6.28515625" customWidth="1"/>
  </cols>
  <sheetData>
    <row r="1" spans="1:18">
      <c r="A1" s="70" t="s">
        <v>0</v>
      </c>
      <c r="B1" s="70" t="s">
        <v>3</v>
      </c>
      <c r="C1" s="70" t="s">
        <v>4</v>
      </c>
      <c r="D1" s="70" t="s">
        <v>5</v>
      </c>
      <c r="E1" s="72" t="s">
        <v>6</v>
      </c>
      <c r="F1" s="72" t="s">
        <v>7</v>
      </c>
      <c r="G1" s="72" t="s">
        <v>8</v>
      </c>
      <c r="H1" s="72" t="s">
        <v>9</v>
      </c>
      <c r="I1" s="71"/>
      <c r="J1" s="71"/>
      <c r="K1" s="71"/>
      <c r="L1" s="71"/>
      <c r="M1" s="71"/>
      <c r="N1" s="71"/>
      <c r="O1" s="71"/>
      <c r="P1" s="21"/>
    </row>
    <row r="2" spans="1:18">
      <c r="A2" s="71"/>
      <c r="B2" s="71"/>
      <c r="C2" s="71"/>
      <c r="D2" s="71"/>
      <c r="E2" s="71"/>
      <c r="F2" s="71"/>
      <c r="G2" s="71"/>
      <c r="H2" s="22" t="s">
        <v>24</v>
      </c>
      <c r="I2" s="23" t="s">
        <v>25</v>
      </c>
      <c r="J2" s="23" t="s">
        <v>26</v>
      </c>
      <c r="K2" s="23" t="s">
        <v>27</v>
      </c>
      <c r="L2" s="23" t="s">
        <v>28</v>
      </c>
      <c r="M2" s="22" t="s">
        <v>29</v>
      </c>
      <c r="N2" s="23" t="s">
        <v>30</v>
      </c>
      <c r="O2" s="22" t="s">
        <v>31</v>
      </c>
      <c r="P2" s="23"/>
    </row>
    <row r="3" spans="1:18">
      <c r="A3" s="24">
        <v>1</v>
      </c>
      <c r="B3" s="26" t="s">
        <v>32</v>
      </c>
      <c r="C3" s="26" t="s">
        <v>34</v>
      </c>
      <c r="D3" s="26" t="s">
        <v>35</v>
      </c>
      <c r="E3" s="23" t="s">
        <v>36</v>
      </c>
      <c r="F3" s="1"/>
      <c r="G3" s="1"/>
      <c r="H3" s="22" t="s">
        <v>37</v>
      </c>
      <c r="I3" s="22" t="s">
        <v>37</v>
      </c>
      <c r="J3" s="22" t="s">
        <v>37</v>
      </c>
      <c r="K3" s="22" t="s">
        <v>37</v>
      </c>
      <c r="L3" s="22" t="s">
        <v>37</v>
      </c>
      <c r="M3" s="22" t="s">
        <v>37</v>
      </c>
      <c r="N3" s="22" t="s">
        <v>37</v>
      </c>
      <c r="O3" s="22" t="s">
        <v>37</v>
      </c>
      <c r="P3" s="28"/>
      <c r="Q3" s="28"/>
      <c r="R3" s="28"/>
    </row>
    <row r="4" spans="1:18">
      <c r="A4" s="24">
        <v>2</v>
      </c>
      <c r="B4" s="26" t="s">
        <v>38</v>
      </c>
      <c r="C4" s="26" t="s">
        <v>39</v>
      </c>
      <c r="D4" s="26" t="s">
        <v>35</v>
      </c>
      <c r="E4" s="23" t="s">
        <v>40</v>
      </c>
      <c r="F4" s="23">
        <v>54112</v>
      </c>
      <c r="G4" s="1"/>
      <c r="H4" s="22" t="s">
        <v>37</v>
      </c>
      <c r="I4" s="22" t="s">
        <v>37</v>
      </c>
      <c r="J4" s="22" t="s">
        <v>37</v>
      </c>
      <c r="K4" s="22" t="s">
        <v>37</v>
      </c>
      <c r="L4" s="22" t="s">
        <v>37</v>
      </c>
      <c r="M4" s="23" t="s">
        <v>37</v>
      </c>
      <c r="N4" s="23" t="s">
        <v>37</v>
      </c>
      <c r="O4" s="23" t="s">
        <v>37</v>
      </c>
      <c r="P4" s="28"/>
      <c r="Q4" s="28"/>
      <c r="R4" s="28"/>
    </row>
    <row r="5" spans="1:18">
      <c r="A5" s="24">
        <v>3</v>
      </c>
      <c r="B5" s="26" t="s">
        <v>41</v>
      </c>
      <c r="C5" s="26" t="s">
        <v>42</v>
      </c>
      <c r="D5" s="26" t="s">
        <v>43</v>
      </c>
      <c r="E5" s="22" t="s">
        <v>44</v>
      </c>
      <c r="F5" s="23">
        <v>71639</v>
      </c>
      <c r="G5" s="1"/>
      <c r="H5" s="23" t="s">
        <v>37</v>
      </c>
      <c r="I5" s="1"/>
      <c r="J5" s="1"/>
      <c r="K5" s="1"/>
      <c r="L5" s="2"/>
      <c r="M5" s="23" t="s">
        <v>37</v>
      </c>
      <c r="N5" s="22" t="s">
        <v>37</v>
      </c>
      <c r="O5" s="23" t="s">
        <v>37</v>
      </c>
      <c r="P5" s="28"/>
      <c r="Q5" s="28"/>
      <c r="R5" s="28"/>
    </row>
    <row r="6" spans="1:18">
      <c r="A6" s="24">
        <v>4</v>
      </c>
      <c r="B6" s="26" t="s">
        <v>45</v>
      </c>
      <c r="C6" s="26" t="s">
        <v>46</v>
      </c>
      <c r="D6" s="26" t="s">
        <v>22</v>
      </c>
      <c r="E6" s="22" t="s">
        <v>47</v>
      </c>
      <c r="F6" s="23">
        <v>54216</v>
      </c>
      <c r="G6" s="1"/>
      <c r="H6" s="22" t="s">
        <v>37</v>
      </c>
      <c r="I6" s="22" t="s">
        <v>37</v>
      </c>
      <c r="J6" s="22" t="s">
        <v>37</v>
      </c>
      <c r="K6" s="22" t="s">
        <v>37</v>
      </c>
      <c r="L6" s="22" t="s">
        <v>37</v>
      </c>
      <c r="M6" s="23" t="s">
        <v>37</v>
      </c>
      <c r="N6" s="23" t="s">
        <v>37</v>
      </c>
      <c r="O6" s="1"/>
      <c r="P6" s="28"/>
      <c r="Q6" s="29"/>
      <c r="R6" s="28"/>
    </row>
    <row r="7" spans="1:18">
      <c r="A7" s="24">
        <v>5</v>
      </c>
      <c r="B7" s="26" t="s">
        <v>49</v>
      </c>
      <c r="C7" s="26" t="s">
        <v>50</v>
      </c>
      <c r="D7" s="26" t="s">
        <v>22</v>
      </c>
      <c r="E7" s="23" t="s">
        <v>51</v>
      </c>
      <c r="F7" s="1"/>
      <c r="G7" s="1"/>
      <c r="H7" s="22" t="s">
        <v>37</v>
      </c>
      <c r="I7" s="22" t="s">
        <v>37</v>
      </c>
      <c r="J7" s="23" t="s">
        <v>37</v>
      </c>
      <c r="K7" s="22" t="s">
        <v>37</v>
      </c>
      <c r="L7" s="22" t="s">
        <v>37</v>
      </c>
      <c r="M7" s="2"/>
      <c r="N7" s="22" t="s">
        <v>37</v>
      </c>
      <c r="O7" s="2"/>
      <c r="P7" s="28"/>
      <c r="Q7" s="28"/>
      <c r="R7" s="28"/>
    </row>
    <row r="8" spans="1:18">
      <c r="A8" s="24">
        <v>6</v>
      </c>
      <c r="B8" s="26" t="s">
        <v>16</v>
      </c>
      <c r="C8" s="26" t="s">
        <v>18</v>
      </c>
      <c r="D8" s="26" t="s">
        <v>19</v>
      </c>
      <c r="E8" s="22" t="s">
        <v>21</v>
      </c>
      <c r="F8" s="23">
        <v>54095</v>
      </c>
      <c r="G8" s="1"/>
      <c r="H8" s="23" t="s">
        <v>37</v>
      </c>
      <c r="I8" s="1"/>
      <c r="J8" s="2"/>
      <c r="K8" s="22" t="s">
        <v>37</v>
      </c>
      <c r="L8" s="1"/>
      <c r="M8" s="23" t="s">
        <v>37</v>
      </c>
      <c r="N8" s="23" t="s">
        <v>37</v>
      </c>
      <c r="O8" s="1"/>
      <c r="P8" s="29"/>
      <c r="Q8" s="28"/>
      <c r="R8" s="28"/>
    </row>
    <row r="9" spans="1:18">
      <c r="A9" s="24">
        <v>7</v>
      </c>
      <c r="B9" s="26" t="s">
        <v>56</v>
      </c>
      <c r="C9" s="26" t="s">
        <v>57</v>
      </c>
      <c r="D9" s="26" t="s">
        <v>58</v>
      </c>
      <c r="E9" s="23" t="s">
        <v>59</v>
      </c>
      <c r="F9" s="23" t="s">
        <v>60</v>
      </c>
      <c r="G9" s="1"/>
      <c r="H9" s="1"/>
      <c r="I9" s="2"/>
      <c r="J9" s="1"/>
      <c r="K9" s="2"/>
      <c r="L9" s="1"/>
      <c r="M9" s="23" t="s">
        <v>37</v>
      </c>
      <c r="N9" s="23" t="s">
        <v>37</v>
      </c>
      <c r="O9" s="1"/>
      <c r="P9" s="28"/>
      <c r="Q9" s="28"/>
      <c r="R9" s="28"/>
    </row>
    <row r="10" spans="1:18">
      <c r="A10" s="24">
        <v>8</v>
      </c>
      <c r="B10" s="26" t="s">
        <v>61</v>
      </c>
      <c r="C10" s="26" t="s">
        <v>62</v>
      </c>
      <c r="D10" s="26" t="s">
        <v>63</v>
      </c>
      <c r="E10" s="23" t="s">
        <v>64</v>
      </c>
      <c r="F10" s="1"/>
      <c r="G10" s="1"/>
      <c r="H10" s="1"/>
      <c r="I10" s="2"/>
      <c r="J10" s="2"/>
      <c r="K10" s="2"/>
      <c r="L10" s="2"/>
      <c r="M10" s="2"/>
      <c r="N10" s="22" t="s">
        <v>37</v>
      </c>
      <c r="O10" s="2"/>
      <c r="P10" s="28"/>
      <c r="Q10" s="28"/>
      <c r="R10" s="28"/>
    </row>
    <row r="11" spans="1:18">
      <c r="A11" s="24">
        <v>9</v>
      </c>
      <c r="B11" s="26" t="s">
        <v>65</v>
      </c>
      <c r="C11" s="26" t="s">
        <v>66</v>
      </c>
      <c r="D11" s="26" t="s">
        <v>67</v>
      </c>
      <c r="E11" s="23" t="s">
        <v>68</v>
      </c>
      <c r="F11" s="23">
        <v>79306</v>
      </c>
      <c r="G11" s="1"/>
      <c r="H11" s="22" t="s">
        <v>37</v>
      </c>
      <c r="I11" s="22" t="s">
        <v>37</v>
      </c>
      <c r="J11" s="23" t="s">
        <v>37</v>
      </c>
      <c r="K11" s="22" t="s">
        <v>37</v>
      </c>
      <c r="L11" s="22" t="s">
        <v>37</v>
      </c>
      <c r="M11" s="23" t="s">
        <v>37</v>
      </c>
      <c r="N11" s="1"/>
      <c r="O11" s="23" t="s">
        <v>37</v>
      </c>
      <c r="P11" s="28"/>
      <c r="Q11" s="28"/>
      <c r="R11" s="28"/>
    </row>
    <row r="12" spans="1:18">
      <c r="A12" s="24">
        <v>10</v>
      </c>
      <c r="B12" s="26" t="s">
        <v>52</v>
      </c>
      <c r="C12" s="26" t="s">
        <v>53</v>
      </c>
      <c r="D12" s="26" t="s">
        <v>54</v>
      </c>
      <c r="E12" s="23" t="s">
        <v>55</v>
      </c>
      <c r="F12" s="1"/>
      <c r="G12" s="1"/>
      <c r="H12" s="22" t="s">
        <v>37</v>
      </c>
      <c r="I12" s="22" t="s">
        <v>37</v>
      </c>
      <c r="J12" s="22" t="s">
        <v>37</v>
      </c>
      <c r="K12" s="22" t="s">
        <v>37</v>
      </c>
      <c r="L12" s="22" t="s">
        <v>37</v>
      </c>
      <c r="M12" s="1"/>
      <c r="N12" s="2"/>
      <c r="O12" s="23" t="s">
        <v>37</v>
      </c>
      <c r="P12" s="28"/>
      <c r="Q12" s="28"/>
      <c r="R12" s="28"/>
    </row>
    <row r="13" spans="1:18">
      <c r="A13" s="24">
        <v>11</v>
      </c>
      <c r="B13" s="26" t="s">
        <v>69</v>
      </c>
      <c r="C13" s="26" t="s">
        <v>70</v>
      </c>
      <c r="D13" s="26" t="s">
        <v>71</v>
      </c>
      <c r="E13" s="23" t="s">
        <v>72</v>
      </c>
      <c r="F13" s="23">
        <v>66922</v>
      </c>
      <c r="G13" s="1"/>
      <c r="H13" s="22" t="s">
        <v>37</v>
      </c>
      <c r="I13" s="22" t="s">
        <v>37</v>
      </c>
      <c r="J13" s="22" t="s">
        <v>37</v>
      </c>
      <c r="K13" s="22" t="s">
        <v>37</v>
      </c>
      <c r="L13" s="22" t="s">
        <v>37</v>
      </c>
      <c r="M13" s="2"/>
      <c r="N13" s="2"/>
      <c r="O13" s="22" t="s">
        <v>37</v>
      </c>
      <c r="P13" s="28"/>
      <c r="Q13" s="28"/>
      <c r="R13" s="28"/>
    </row>
    <row r="14" spans="1:18">
      <c r="A14" s="24">
        <v>12</v>
      </c>
      <c r="B14" s="26" t="s">
        <v>73</v>
      </c>
      <c r="C14" s="26" t="s">
        <v>74</v>
      </c>
      <c r="D14" s="26" t="s">
        <v>43</v>
      </c>
      <c r="E14" s="23" t="s">
        <v>75</v>
      </c>
      <c r="F14" s="23">
        <v>65742</v>
      </c>
      <c r="G14" s="1"/>
      <c r="H14" s="1"/>
      <c r="I14" s="31" t="s">
        <v>76</v>
      </c>
      <c r="J14" s="1"/>
      <c r="K14" s="1"/>
      <c r="L14" s="23" t="s">
        <v>37</v>
      </c>
      <c r="M14" s="1"/>
      <c r="N14" s="1"/>
      <c r="O14" s="23" t="s">
        <v>37</v>
      </c>
      <c r="P14" s="28"/>
      <c r="Q14" s="28"/>
      <c r="R14" s="28"/>
    </row>
    <row r="15" spans="1:18">
      <c r="A15" s="24">
        <v>13</v>
      </c>
      <c r="B15" s="26" t="s">
        <v>77</v>
      </c>
      <c r="C15" s="26" t="s">
        <v>78</v>
      </c>
      <c r="D15" s="26" t="s">
        <v>79</v>
      </c>
      <c r="E15" s="23" t="s">
        <v>80</v>
      </c>
      <c r="F15" s="23">
        <v>53924</v>
      </c>
      <c r="G15" s="1"/>
      <c r="H15" s="1"/>
      <c r="I15" s="1"/>
      <c r="J15" s="1"/>
      <c r="K15" s="1"/>
      <c r="L15" s="1"/>
      <c r="M15" s="1"/>
      <c r="N15" s="1"/>
      <c r="O15" s="23" t="s">
        <v>37</v>
      </c>
      <c r="P15" s="28"/>
      <c r="Q15" s="28"/>
      <c r="R15" s="28"/>
    </row>
    <row r="16" spans="1:18">
      <c r="A16" s="24">
        <v>14</v>
      </c>
      <c r="B16" s="26" t="s">
        <v>81</v>
      </c>
      <c r="C16" s="26" t="s">
        <v>82</v>
      </c>
      <c r="D16" s="26" t="s">
        <v>35</v>
      </c>
      <c r="E16" s="23" t="s">
        <v>83</v>
      </c>
      <c r="F16" s="23">
        <v>92820</v>
      </c>
      <c r="G16" s="1"/>
      <c r="H16" s="1"/>
      <c r="I16" s="1"/>
      <c r="J16" s="1"/>
      <c r="K16" s="1"/>
      <c r="L16" s="1"/>
      <c r="M16" s="1"/>
      <c r="N16" s="1"/>
      <c r="O16" s="23" t="s">
        <v>37</v>
      </c>
      <c r="P16" s="28"/>
      <c r="Q16" s="28"/>
      <c r="R16" s="28"/>
    </row>
    <row r="17" spans="1:25">
      <c r="A17" s="24">
        <v>15</v>
      </c>
      <c r="B17" s="26" t="s">
        <v>84</v>
      </c>
      <c r="C17" s="26" t="s">
        <v>20</v>
      </c>
      <c r="D17" s="26" t="s">
        <v>22</v>
      </c>
      <c r="E17" s="23" t="s">
        <v>85</v>
      </c>
      <c r="F17" s="23">
        <v>54213</v>
      </c>
      <c r="G17" s="1"/>
      <c r="H17" s="22" t="s">
        <v>37</v>
      </c>
      <c r="I17" s="22" t="s">
        <v>37</v>
      </c>
      <c r="J17" s="22" t="s">
        <v>37</v>
      </c>
      <c r="K17" s="22" t="s">
        <v>37</v>
      </c>
      <c r="L17" s="22" t="s">
        <v>37</v>
      </c>
      <c r="M17" s="1"/>
      <c r="N17" s="2"/>
      <c r="O17" s="1"/>
      <c r="P17" s="28"/>
      <c r="Q17" s="28"/>
      <c r="R17" s="28"/>
    </row>
    <row r="18" spans="1:25">
      <c r="A18" s="24">
        <v>16</v>
      </c>
      <c r="B18" s="26" t="s">
        <v>17</v>
      </c>
      <c r="C18" s="26" t="s">
        <v>20</v>
      </c>
      <c r="D18" s="26" t="s">
        <v>22</v>
      </c>
      <c r="E18" s="23" t="s">
        <v>23</v>
      </c>
      <c r="F18" s="1"/>
      <c r="G18" s="1"/>
      <c r="H18" s="22" t="s">
        <v>37</v>
      </c>
      <c r="I18" s="22" t="s">
        <v>37</v>
      </c>
      <c r="J18" s="22" t="s">
        <v>37</v>
      </c>
      <c r="K18" s="22" t="s">
        <v>37</v>
      </c>
      <c r="L18" s="22" t="s">
        <v>37</v>
      </c>
      <c r="M18" s="1"/>
      <c r="N18" s="2"/>
      <c r="O18" s="1"/>
      <c r="P18" s="28"/>
      <c r="Q18" s="28"/>
      <c r="R18" s="28"/>
    </row>
    <row r="19" spans="1:25">
      <c r="A19" s="24">
        <v>17</v>
      </c>
      <c r="B19" s="26" t="s">
        <v>86</v>
      </c>
      <c r="C19" s="26" t="s">
        <v>87</v>
      </c>
      <c r="D19" s="26" t="s">
        <v>88</v>
      </c>
      <c r="E19" s="22" t="s">
        <v>89</v>
      </c>
      <c r="F19" s="1"/>
      <c r="G19" s="1"/>
      <c r="H19" s="22" t="s">
        <v>37</v>
      </c>
      <c r="I19" s="22" t="s">
        <v>37</v>
      </c>
      <c r="J19" s="22" t="s">
        <v>37</v>
      </c>
      <c r="K19" s="22" t="s">
        <v>37</v>
      </c>
      <c r="L19" s="22" t="s">
        <v>37</v>
      </c>
      <c r="M19" s="1"/>
      <c r="N19" s="1"/>
      <c r="O19" s="1"/>
      <c r="P19" s="28"/>
      <c r="Q19" s="28"/>
      <c r="R19" s="28"/>
    </row>
    <row r="20" spans="1:25">
      <c r="A20" s="24">
        <v>18</v>
      </c>
      <c r="B20" s="26" t="s">
        <v>92</v>
      </c>
      <c r="C20" s="26" t="s">
        <v>94</v>
      </c>
      <c r="D20" s="26" t="s">
        <v>96</v>
      </c>
      <c r="E20" s="22" t="s">
        <v>97</v>
      </c>
      <c r="F20" s="1"/>
      <c r="G20" s="1"/>
      <c r="H20" s="22" t="s">
        <v>37</v>
      </c>
      <c r="I20" s="22" t="s">
        <v>37</v>
      </c>
      <c r="J20" s="22" t="s">
        <v>37</v>
      </c>
      <c r="K20" s="22" t="s">
        <v>37</v>
      </c>
      <c r="L20" s="22" t="s">
        <v>37</v>
      </c>
      <c r="M20" s="1"/>
      <c r="N20" s="1"/>
      <c r="O20" s="1"/>
      <c r="P20" s="29"/>
      <c r="Q20" s="28"/>
      <c r="R20" s="28"/>
    </row>
    <row r="21" spans="1:25">
      <c r="A21" s="24">
        <v>19</v>
      </c>
      <c r="B21" s="26" t="s">
        <v>98</v>
      </c>
      <c r="C21" s="26" t="s">
        <v>99</v>
      </c>
      <c r="D21" s="26" t="s">
        <v>100</v>
      </c>
      <c r="E21" s="22" t="s">
        <v>101</v>
      </c>
      <c r="F21" s="1"/>
      <c r="G21" s="1"/>
      <c r="H21" s="22" t="s">
        <v>37</v>
      </c>
      <c r="I21" s="22" t="s">
        <v>37</v>
      </c>
      <c r="J21" s="22" t="s">
        <v>37</v>
      </c>
      <c r="K21" s="22" t="s">
        <v>37</v>
      </c>
      <c r="L21" s="22" t="s">
        <v>37</v>
      </c>
      <c r="M21" s="1"/>
      <c r="N21" s="1"/>
      <c r="O21" s="1"/>
      <c r="P21" s="29"/>
      <c r="Q21" s="28"/>
      <c r="R21" s="28"/>
    </row>
    <row r="22" spans="1:25">
      <c r="A22" s="24">
        <v>20</v>
      </c>
      <c r="B22" s="26" t="s">
        <v>102</v>
      </c>
      <c r="C22" s="26" t="s">
        <v>103</v>
      </c>
      <c r="D22" s="26" t="s">
        <v>100</v>
      </c>
      <c r="E22" s="22" t="s">
        <v>104</v>
      </c>
      <c r="F22" s="1"/>
      <c r="G22" s="1"/>
      <c r="H22" s="22" t="s">
        <v>37</v>
      </c>
      <c r="I22" s="22" t="s">
        <v>37</v>
      </c>
      <c r="J22" s="22" t="s">
        <v>37</v>
      </c>
      <c r="K22" s="22" t="s">
        <v>37</v>
      </c>
      <c r="L22" s="22" t="s">
        <v>37</v>
      </c>
      <c r="M22" s="1"/>
      <c r="N22" s="1"/>
      <c r="O22" s="2"/>
      <c r="P22" s="29"/>
      <c r="Q22" s="28"/>
      <c r="R22" s="28"/>
    </row>
    <row r="23" spans="1:25">
      <c r="A23" s="24">
        <v>21</v>
      </c>
      <c r="B23" s="26" t="s">
        <v>91</v>
      </c>
      <c r="C23" s="26" t="s">
        <v>66</v>
      </c>
      <c r="D23" s="26" t="s">
        <v>93</v>
      </c>
      <c r="E23" s="22" t="s">
        <v>95</v>
      </c>
      <c r="F23" s="23">
        <v>54191</v>
      </c>
      <c r="G23" s="1"/>
      <c r="H23" s="22" t="s">
        <v>37</v>
      </c>
      <c r="I23" s="22" t="s">
        <v>37</v>
      </c>
      <c r="J23" s="22" t="s">
        <v>37</v>
      </c>
      <c r="K23" s="22" t="s">
        <v>37</v>
      </c>
      <c r="L23" s="22" t="s">
        <v>37</v>
      </c>
      <c r="M23" s="1"/>
      <c r="N23" s="1"/>
      <c r="O23" s="2"/>
      <c r="P23" s="28"/>
      <c r="Q23" s="28"/>
      <c r="R23" s="28"/>
    </row>
    <row r="24" spans="1:25">
      <c r="A24" s="24">
        <v>22</v>
      </c>
      <c r="B24" s="26" t="s">
        <v>105</v>
      </c>
      <c r="C24" s="26" t="s">
        <v>106</v>
      </c>
      <c r="D24" s="26" t="s">
        <v>107</v>
      </c>
      <c r="E24" s="22" t="s">
        <v>108</v>
      </c>
      <c r="F24" s="1"/>
      <c r="G24" s="1"/>
      <c r="H24" s="1"/>
      <c r="I24" s="23" t="s">
        <v>37</v>
      </c>
      <c r="J24" s="23" t="s">
        <v>37</v>
      </c>
      <c r="K24" s="22" t="s">
        <v>37</v>
      </c>
      <c r="L24" s="23" t="s">
        <v>37</v>
      </c>
      <c r="M24" s="1"/>
      <c r="N24" s="1"/>
      <c r="O24" s="2"/>
      <c r="P24" s="28"/>
      <c r="Q24" s="28"/>
      <c r="R24" s="28"/>
    </row>
    <row r="25" spans="1:25">
      <c r="A25" s="24">
        <v>23</v>
      </c>
      <c r="B25" s="26" t="s">
        <v>109</v>
      </c>
      <c r="C25" s="26" t="s">
        <v>110</v>
      </c>
      <c r="D25" s="26" t="s">
        <v>107</v>
      </c>
      <c r="E25" s="22" t="s">
        <v>111</v>
      </c>
      <c r="F25" s="1"/>
      <c r="G25" s="1"/>
      <c r="H25" s="1"/>
      <c r="I25" s="23" t="s">
        <v>37</v>
      </c>
      <c r="J25" s="23" t="s">
        <v>37</v>
      </c>
      <c r="K25" s="23" t="s">
        <v>37</v>
      </c>
      <c r="L25" s="23" t="s">
        <v>37</v>
      </c>
      <c r="M25" s="1"/>
      <c r="N25" s="1"/>
      <c r="O25" s="2"/>
      <c r="P25" s="29"/>
      <c r="Q25" s="28"/>
      <c r="R25" s="28"/>
    </row>
    <row r="26" spans="1:25">
      <c r="A26" s="24">
        <v>24</v>
      </c>
      <c r="B26" s="26" t="s">
        <v>112</v>
      </c>
      <c r="C26" s="26" t="s">
        <v>113</v>
      </c>
      <c r="D26" s="26" t="s">
        <v>114</v>
      </c>
      <c r="E26" s="22" t="s">
        <v>115</v>
      </c>
      <c r="F26" s="23">
        <v>67966</v>
      </c>
      <c r="G26" s="1"/>
      <c r="H26" s="1"/>
      <c r="I26" s="23" t="s">
        <v>37</v>
      </c>
      <c r="J26" s="23" t="s">
        <v>37</v>
      </c>
      <c r="K26" s="23" t="s">
        <v>37</v>
      </c>
      <c r="L26" s="23" t="s">
        <v>37</v>
      </c>
      <c r="M26" s="1"/>
      <c r="N26" s="1"/>
      <c r="O26" s="2"/>
      <c r="P26" s="28"/>
      <c r="Q26" s="28"/>
      <c r="R26" s="28"/>
    </row>
    <row r="27" spans="1:25">
      <c r="A27" s="24">
        <v>25</v>
      </c>
      <c r="B27" s="26" t="s">
        <v>116</v>
      </c>
      <c r="C27" s="26" t="s">
        <v>117</v>
      </c>
      <c r="D27" s="26" t="s">
        <v>118</v>
      </c>
      <c r="E27" s="22" t="s">
        <v>119</v>
      </c>
      <c r="F27" s="1"/>
      <c r="G27" s="1"/>
      <c r="H27" s="1"/>
      <c r="I27" s="22" t="s">
        <v>37</v>
      </c>
      <c r="J27" s="1"/>
      <c r="K27" s="22" t="s">
        <v>37</v>
      </c>
      <c r="L27" s="1"/>
      <c r="M27" s="1"/>
      <c r="N27" s="1"/>
      <c r="O27" s="1"/>
      <c r="P27" s="28"/>
      <c r="Q27" s="28"/>
      <c r="R27" s="28"/>
    </row>
    <row r="28" spans="1:25">
      <c r="A28" s="24">
        <v>26</v>
      </c>
      <c r="B28" s="26" t="s">
        <v>116</v>
      </c>
      <c r="C28" s="26" t="s">
        <v>120</v>
      </c>
      <c r="D28" s="26" t="s">
        <v>121</v>
      </c>
      <c r="E28" s="22" t="s">
        <v>122</v>
      </c>
      <c r="F28" s="1"/>
      <c r="G28" s="1"/>
      <c r="H28" s="1"/>
      <c r="I28" s="22" t="s">
        <v>37</v>
      </c>
      <c r="J28" s="1"/>
      <c r="K28" s="22" t="s">
        <v>37</v>
      </c>
      <c r="L28" s="1"/>
      <c r="M28" s="1"/>
      <c r="N28" s="1"/>
      <c r="O28" s="1"/>
      <c r="P28" s="28"/>
      <c r="Q28" s="28"/>
      <c r="R28" s="28"/>
    </row>
    <row r="29" spans="1:25">
      <c r="A29" s="24">
        <v>27</v>
      </c>
      <c r="B29" s="26" t="s">
        <v>123</v>
      </c>
      <c r="C29" s="26" t="s">
        <v>124</v>
      </c>
      <c r="D29" s="26" t="s">
        <v>63</v>
      </c>
      <c r="E29" s="23" t="s">
        <v>125</v>
      </c>
      <c r="F29" s="1"/>
      <c r="G29" s="1"/>
      <c r="H29" s="22" t="s">
        <v>37</v>
      </c>
      <c r="I29" s="2"/>
      <c r="J29" s="2"/>
      <c r="K29" s="2"/>
      <c r="L29" s="2"/>
      <c r="M29" s="22" t="s">
        <v>37</v>
      </c>
      <c r="N29" s="2"/>
      <c r="O29" s="2"/>
      <c r="P29" s="28"/>
      <c r="Q29" s="28"/>
      <c r="R29" s="28"/>
    </row>
    <row r="30" spans="1:25">
      <c r="A30" s="24">
        <v>28</v>
      </c>
      <c r="B30" s="26" t="s">
        <v>126</v>
      </c>
      <c r="C30" s="26" t="s">
        <v>127</v>
      </c>
      <c r="D30" s="26" t="s">
        <v>128</v>
      </c>
      <c r="E30" s="23" t="s">
        <v>129</v>
      </c>
      <c r="F30" s="1"/>
      <c r="G30" s="1"/>
      <c r="H30" s="31" t="s">
        <v>37</v>
      </c>
      <c r="I30" s="1"/>
      <c r="J30" s="1"/>
      <c r="K30" s="1"/>
      <c r="L30" s="1"/>
      <c r="M30" s="23" t="s">
        <v>37</v>
      </c>
      <c r="N30" s="2"/>
      <c r="O30" s="2"/>
      <c r="P30" s="28"/>
      <c r="Q30" s="28"/>
      <c r="R30" s="28"/>
    </row>
    <row r="31" spans="1:25">
      <c r="A31" s="32">
        <v>29</v>
      </c>
      <c r="B31" s="26" t="s">
        <v>131</v>
      </c>
      <c r="C31" s="26" t="s">
        <v>132</v>
      </c>
      <c r="D31" s="26" t="s">
        <v>63</v>
      </c>
      <c r="E31" s="23" t="s">
        <v>133</v>
      </c>
      <c r="F31" s="1"/>
      <c r="G31" s="1"/>
      <c r="H31" s="1"/>
      <c r="I31" s="1"/>
      <c r="J31" s="1"/>
      <c r="K31" s="1"/>
      <c r="L31" s="1"/>
      <c r="M31" s="22" t="s">
        <v>37</v>
      </c>
      <c r="N31" s="2"/>
      <c r="O31" s="1"/>
      <c r="P31" s="28"/>
      <c r="Q31" s="28"/>
      <c r="R31" s="28"/>
      <c r="Y31" s="28"/>
    </row>
    <row r="32" spans="1:25">
      <c r="A32" s="32">
        <v>30</v>
      </c>
      <c r="B32" s="26" t="s">
        <v>134</v>
      </c>
      <c r="C32" s="26" t="s">
        <v>34</v>
      </c>
      <c r="D32" s="26" t="s">
        <v>135</v>
      </c>
      <c r="E32" s="23" t="s">
        <v>136</v>
      </c>
      <c r="F32" s="1"/>
      <c r="G32" s="1"/>
      <c r="H32" s="1"/>
      <c r="I32" s="2"/>
      <c r="J32" s="2"/>
      <c r="K32" s="2"/>
      <c r="L32" s="2"/>
      <c r="M32" s="22" t="s">
        <v>37</v>
      </c>
      <c r="N32" s="2"/>
      <c r="O32" s="2"/>
      <c r="P32" s="28"/>
      <c r="Q32" s="28"/>
      <c r="R32" s="28"/>
    </row>
    <row r="33" spans="1:18">
      <c r="A33" s="32">
        <v>31</v>
      </c>
      <c r="B33" s="26" t="s">
        <v>134</v>
      </c>
      <c r="C33" s="26" t="s">
        <v>57</v>
      </c>
      <c r="D33" s="26" t="s">
        <v>35</v>
      </c>
      <c r="E33" s="23" t="s">
        <v>137</v>
      </c>
      <c r="F33" s="1"/>
      <c r="G33" s="1"/>
      <c r="H33" s="1"/>
      <c r="I33" s="2"/>
      <c r="J33" s="2"/>
      <c r="K33" s="2"/>
      <c r="L33" s="2"/>
      <c r="M33" s="22" t="s">
        <v>37</v>
      </c>
      <c r="N33" s="2"/>
      <c r="O33" s="2"/>
      <c r="P33" s="28"/>
      <c r="Q33" s="28"/>
      <c r="R33" s="28"/>
    </row>
    <row r="34" spans="1:18">
      <c r="A34" s="1"/>
      <c r="B34" s="1"/>
      <c r="C34" s="1"/>
      <c r="D34" s="1"/>
      <c r="E34" s="1"/>
      <c r="F34" s="1"/>
      <c r="G34" s="1"/>
      <c r="H34" s="3">
        <f t="shared" ref="H34:O34" si="0">COUNTA(H3:H33)</f>
        <v>18</v>
      </c>
      <c r="I34" s="3">
        <f t="shared" si="0"/>
        <v>20</v>
      </c>
      <c r="J34" s="3">
        <f t="shared" si="0"/>
        <v>17</v>
      </c>
      <c r="K34" s="3">
        <f t="shared" si="0"/>
        <v>20</v>
      </c>
      <c r="L34" s="3">
        <f t="shared" si="0"/>
        <v>18</v>
      </c>
      <c r="M34" s="3">
        <f t="shared" si="0"/>
        <v>12</v>
      </c>
      <c r="N34" s="3">
        <f t="shared" si="0"/>
        <v>8</v>
      </c>
      <c r="O34" s="3">
        <f t="shared" si="0"/>
        <v>9</v>
      </c>
      <c r="P34" s="28"/>
      <c r="Q34" s="28"/>
      <c r="R34" s="28"/>
    </row>
    <row r="35" spans="1: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8"/>
      <c r="Q35" s="28"/>
      <c r="R35" s="28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8"/>
      <c r="Q36" s="28"/>
      <c r="R36" s="28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8"/>
      <c r="Q37" s="28"/>
      <c r="R37" s="28"/>
    </row>
    <row r="38" spans="1:18"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18"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18"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5:18"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8">
    <mergeCell ref="F1:F2"/>
    <mergeCell ref="G1:G2"/>
    <mergeCell ref="H1:O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8"/>
  <sheetViews>
    <sheetView workbookViewId="0">
      <selection activeCell="H27" sqref="H27"/>
    </sheetView>
  </sheetViews>
  <sheetFormatPr defaultColWidth="14.42578125" defaultRowHeight="15.75" customHeight="1"/>
  <cols>
    <col min="1" max="1" width="4.140625" customWidth="1"/>
    <col min="2" max="2" width="15.28515625" customWidth="1"/>
    <col min="3" max="3" width="12.28515625" customWidth="1"/>
    <col min="4" max="4" width="26.85546875" customWidth="1"/>
    <col min="5" max="5" width="16.7109375" customWidth="1"/>
    <col min="6" max="6" width="18.85546875" hidden="1" customWidth="1"/>
    <col min="7" max="9" width="11" customWidth="1"/>
    <col min="10" max="10" width="12.140625" hidden="1" customWidth="1"/>
    <col min="11" max="11" width="6.5703125" customWidth="1"/>
    <col min="12" max="12" width="9.140625" customWidth="1"/>
  </cols>
  <sheetData>
    <row r="1" spans="1:15" ht="23.25" customHeight="1">
      <c r="A1" s="75" t="s">
        <v>175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  <c r="M1" s="4"/>
      <c r="N1" s="4"/>
      <c r="O1" s="4"/>
    </row>
    <row r="2" spans="1:15">
      <c r="A2" s="7" t="s">
        <v>0</v>
      </c>
      <c r="B2" s="9" t="s">
        <v>3</v>
      </c>
      <c r="C2" s="11" t="s">
        <v>4</v>
      </c>
      <c r="D2" s="9" t="s">
        <v>5</v>
      </c>
      <c r="E2" s="13" t="s">
        <v>6</v>
      </c>
      <c r="F2" s="13" t="s">
        <v>8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5" t="s">
        <v>15</v>
      </c>
      <c r="M2" s="4"/>
      <c r="N2" s="4"/>
      <c r="O2" s="4"/>
    </row>
    <row r="3" spans="1:15">
      <c r="A3" s="14">
        <v>1</v>
      </c>
      <c r="B3" s="16" t="s">
        <v>52</v>
      </c>
      <c r="C3" s="16" t="s">
        <v>53</v>
      </c>
      <c r="D3" s="16" t="s">
        <v>54</v>
      </c>
      <c r="E3" s="18" t="s">
        <v>55</v>
      </c>
      <c r="F3" s="19"/>
      <c r="G3" s="20">
        <f>IF('S9A - ROBOCZY'!G14="-","-",IF('S9A - ROBOCZY'!G14="DQ","DQ",IF('S9A - ROBOCZY'!G14&gt;3,180,IF('S9A - ROBOCZY'!G14="","",IF(MOD('S9A - ROBOCZY'!G14,1)=0,'S9A - ROBOCZY'!G14*60,INT('S9A - ROBOCZY'!G14)*60+MOD('S9A - ROBOCZY'!G14,1)*100)))))</f>
        <v>139</v>
      </c>
      <c r="H3" s="20">
        <f>IF('S9A - ROBOCZY'!H14="-","-",IF('S9A - ROBOCZY'!H14="DQ","DQ",IF('S9A - ROBOCZY'!H14&gt;3,180,IF('S9A - ROBOCZY'!H14="","",IF(MOD('S9A - ROBOCZY'!H14,1)=0,'S9A - ROBOCZY'!H14*60,INT('S9A - ROBOCZY'!H14)*60+MOD('S9A - ROBOCZY'!H14,1)*100)))))</f>
        <v>180</v>
      </c>
      <c r="I3" s="20">
        <f>IF('S9A - ROBOCZY'!I14="-","-",IF('S9A - ROBOCZY'!I14="DQ","DQ",IF('S9A - ROBOCZY'!I14&gt;3,180,IF('S9A - ROBOCZY'!I14="","",IF(MOD('S9A - ROBOCZY'!I14,1)=0,'S9A - ROBOCZY'!I14*60,INT('S9A - ROBOCZY'!I14)*60+MOD('S9A - ROBOCZY'!I14,1)*100)))))</f>
        <v>180</v>
      </c>
      <c r="J3" s="20" t="str">
        <f>IF('S9A - ROBOCZY'!J14="-","-",IF('S9A - ROBOCZY'!J14="DQ","DQ",IF('S9A - ROBOCZY'!J14="","",IF(MOD('S9A - ROBOCZY'!J14,1)=0,'S9A - ROBOCZY'!J14*60,INT('S9A - ROBOCZY'!J14)*60+MOD('S9A - ROBOCZY'!J14,1)*100))))</f>
        <v/>
      </c>
      <c r="K3" s="20">
        <f t="shared" ref="K3:K17" si="0">IF(G3="","", SUM(G3:J3))</f>
        <v>499</v>
      </c>
      <c r="L3" s="30" t="s">
        <v>48</v>
      </c>
    </row>
    <row r="4" spans="1:15">
      <c r="A4" s="14">
        <v>2</v>
      </c>
      <c r="B4" s="16" t="s">
        <v>84</v>
      </c>
      <c r="C4" s="16" t="s">
        <v>20</v>
      </c>
      <c r="D4" s="16" t="s">
        <v>22</v>
      </c>
      <c r="E4" s="18" t="s">
        <v>85</v>
      </c>
      <c r="F4" s="19"/>
      <c r="G4" s="20">
        <f>IF('S9A - ROBOCZY'!G6="-","-",IF('S9A - ROBOCZY'!G6="DQ","DQ",IF('S9A - ROBOCZY'!G6&gt;3,180,IF('S9A - ROBOCZY'!G6="","",IF(MOD('S9A - ROBOCZY'!G6,1)=0,'S9A - ROBOCZY'!G6*60,INT('S9A - ROBOCZY'!G6)*60+MOD('S9A - ROBOCZY'!G6,1)*100)))))</f>
        <v>133</v>
      </c>
      <c r="H4" s="20">
        <f>IF('S9A - ROBOCZY'!H6="-","-",IF('S9A - ROBOCZY'!H6="DQ","DQ",IF('S9A - ROBOCZY'!H6&gt;3,180,IF('S9A - ROBOCZY'!H6="","",IF(MOD('S9A - ROBOCZY'!H6,1)=0,'S9A - ROBOCZY'!H6*60,INT('S9A - ROBOCZY'!H6)*60+MOD('S9A - ROBOCZY'!H6,1)*100)))))</f>
        <v>180</v>
      </c>
      <c r="I4" s="20">
        <f>IF('S9A - ROBOCZY'!I6="-","-",IF('S9A - ROBOCZY'!I6="DQ","DQ",IF('S9A - ROBOCZY'!I6&gt;3,180,IF('S9A - ROBOCZY'!I6="","",IF(MOD('S9A - ROBOCZY'!I6,1)=0,'S9A - ROBOCZY'!I6*60,INT('S9A - ROBOCZY'!I6)*60+MOD('S9A - ROBOCZY'!I6,1)*100)))))</f>
        <v>114</v>
      </c>
      <c r="J4" s="20" t="str">
        <f>IF('S9A - ROBOCZY'!J6="-","-",IF('S9A - ROBOCZY'!J6="DQ","DQ",IF('S9A - ROBOCZY'!J6="","",IF(MOD('S9A - ROBOCZY'!J6,1)=0,'S9A - ROBOCZY'!J6*60,INT('S9A - ROBOCZY'!J6)*60+MOD('S9A - ROBOCZY'!J6,1)*100))))</f>
        <v/>
      </c>
      <c r="K4" s="20">
        <f t="shared" si="0"/>
        <v>427</v>
      </c>
      <c r="L4" s="30" t="s">
        <v>90</v>
      </c>
    </row>
    <row r="5" spans="1:15">
      <c r="A5" s="14">
        <v>3</v>
      </c>
      <c r="B5" s="16" t="s">
        <v>45</v>
      </c>
      <c r="C5" s="16" t="s">
        <v>46</v>
      </c>
      <c r="D5" s="16" t="s">
        <v>22</v>
      </c>
      <c r="E5" s="17" t="s">
        <v>47</v>
      </c>
      <c r="F5" s="19"/>
      <c r="G5" s="20">
        <f>IF('S9A - ROBOCZY'!G2="-","-",IF('S9A - ROBOCZY'!G2="DQ","DQ",IF('S9A - ROBOCZY'!G2&gt;3,180,IF('S9A - ROBOCZY'!G2="","",IF(MOD('S9A - ROBOCZY'!G2,1)=0,'S9A - ROBOCZY'!G2*60,INT('S9A - ROBOCZY'!G2)*60+MOD('S9A - ROBOCZY'!G2,1)*100)))))</f>
        <v>180</v>
      </c>
      <c r="H5" s="20">
        <f>IF('S9A - ROBOCZY'!H2="-","-",IF('S9A - ROBOCZY'!H2="DQ","DQ",IF('S9A - ROBOCZY'!H2&gt;3,180,IF('S9A - ROBOCZY'!H2="","",IF(MOD('S9A - ROBOCZY'!H2,1)=0,'S9A - ROBOCZY'!H2*60,INT('S9A - ROBOCZY'!H2)*60+MOD('S9A - ROBOCZY'!H2,1)*100)))))</f>
        <v>72.999999999999986</v>
      </c>
      <c r="I5" s="20">
        <f>IF('S9A - ROBOCZY'!I2="-","-",IF('S9A - ROBOCZY'!I2="DQ","DQ",IF('S9A - ROBOCZY'!I2&gt;3,180,IF('S9A - ROBOCZY'!I2="","",IF(MOD('S9A - ROBOCZY'!I2,1)=0,'S9A - ROBOCZY'!I2*60,INT('S9A - ROBOCZY'!I2)*60+MOD('S9A - ROBOCZY'!I2,1)*100)))))</f>
        <v>166</v>
      </c>
      <c r="J5" s="20" t="str">
        <f>IF('S9A - ROBOCZY'!J2="-","-",IF('S9A - ROBOCZY'!J2="DQ","DQ",IF('S9A - ROBOCZY'!J2="","",IF(MOD('S9A - ROBOCZY'!J2,1)=0,'S9A - ROBOCZY'!J2*60,INT('S9A - ROBOCZY'!J2)*60+MOD('S9A - ROBOCZY'!J2,1)*100))))</f>
        <v/>
      </c>
      <c r="K5" s="20">
        <f t="shared" si="0"/>
        <v>419</v>
      </c>
      <c r="L5" s="30" t="s">
        <v>130</v>
      </c>
    </row>
    <row r="6" spans="1:15">
      <c r="A6" s="14">
        <v>4</v>
      </c>
      <c r="B6" s="16" t="s">
        <v>38</v>
      </c>
      <c r="C6" s="16" t="s">
        <v>39</v>
      </c>
      <c r="D6" s="16" t="s">
        <v>35</v>
      </c>
      <c r="E6" s="18" t="s">
        <v>40</v>
      </c>
      <c r="F6" s="19"/>
      <c r="G6" s="20">
        <f>IF('S9A - ROBOCZY'!G4="-","-",IF('S9A - ROBOCZY'!G4="DQ","DQ",IF('S9A - ROBOCZY'!G4&gt;3,180,IF('S9A - ROBOCZY'!G4="","",IF(MOD('S9A - ROBOCZY'!G4,1)=0,'S9A - ROBOCZY'!G4*60,INT('S9A - ROBOCZY'!G4)*60+MOD('S9A - ROBOCZY'!G4,1)*100)))))</f>
        <v>66</v>
      </c>
      <c r="H6" s="20">
        <f>IF('S9A - ROBOCZY'!H4="-","-",IF('S9A - ROBOCZY'!H4="DQ","DQ",IF('S9A - ROBOCZY'!H4&gt;3,180,IF('S9A - ROBOCZY'!H4="","",IF(MOD('S9A - ROBOCZY'!H4,1)=0,'S9A - ROBOCZY'!H4*60,INT('S9A - ROBOCZY'!H4)*60+MOD('S9A - ROBOCZY'!H4,1)*100)))))</f>
        <v>81</v>
      </c>
      <c r="I6" s="20">
        <f>IF('S9A - ROBOCZY'!I4="-","-",IF('S9A - ROBOCZY'!I4="DQ","DQ",IF('S9A - ROBOCZY'!I4&gt;3,180,IF('S9A - ROBOCZY'!I4="","",IF(MOD('S9A - ROBOCZY'!I4,1)=0,'S9A - ROBOCZY'!I4*60,INT('S9A - ROBOCZY'!I4)*60+MOD('S9A - ROBOCZY'!I4,1)*100)))))</f>
        <v>180</v>
      </c>
      <c r="J6" s="20" t="str">
        <f>IF('S9A - ROBOCZY'!J4="-","-",IF('S9A - ROBOCZY'!J4="DQ","DQ",IF('S9A - ROBOCZY'!J4="","",IF(MOD('S9A - ROBOCZY'!J4,1)=0,'S9A - ROBOCZY'!J4*60,INT('S9A - ROBOCZY'!J4)*60+MOD('S9A - ROBOCZY'!J4,1)*100))))</f>
        <v/>
      </c>
      <c r="K6" s="20">
        <f t="shared" si="0"/>
        <v>327</v>
      </c>
      <c r="L6" s="33">
        <v>4</v>
      </c>
    </row>
    <row r="7" spans="1:15">
      <c r="A7" s="14">
        <v>5</v>
      </c>
      <c r="B7" s="16" t="s">
        <v>112</v>
      </c>
      <c r="C7" s="16" t="s">
        <v>113</v>
      </c>
      <c r="D7" s="16" t="s">
        <v>114</v>
      </c>
      <c r="E7" s="17" t="s">
        <v>115</v>
      </c>
      <c r="F7" s="19"/>
      <c r="G7" s="20" t="str">
        <f>IF('S9A - ROBOCZY'!G18="-","-",IF('S9A - ROBOCZY'!G18="DQ","DQ",IF('S9A - ROBOCZY'!G18&gt;3,180,IF('S9A - ROBOCZY'!G18="","",IF(MOD('S9A - ROBOCZY'!G18,1)=0,'S9A - ROBOCZY'!G18*60,INT('S9A - ROBOCZY'!G18)*60+MOD('S9A - ROBOCZY'!G18,1)*100)))))</f>
        <v>DQ</v>
      </c>
      <c r="H7" s="20">
        <f>IF('S9A - ROBOCZY'!H18="-","-",IF('S9A - ROBOCZY'!H18="DQ","DQ",IF('S9A - ROBOCZY'!H18&gt;3,180,IF('S9A - ROBOCZY'!H18="","",IF(MOD('S9A - ROBOCZY'!H18,1)=0,'S9A - ROBOCZY'!H18*60,INT('S9A - ROBOCZY'!H18)*60+MOD('S9A - ROBOCZY'!H18,1)*100)))))</f>
        <v>167.00000000000003</v>
      </c>
      <c r="I7" s="20">
        <f>IF('S9A - ROBOCZY'!I18="-","-",IF('S9A - ROBOCZY'!I18="DQ","DQ",IF('S9A - ROBOCZY'!I18&gt;3,180,IF('S9A - ROBOCZY'!I18="","",IF(MOD('S9A - ROBOCZY'!I18,1)=0,'S9A - ROBOCZY'!I18*60,INT('S9A - ROBOCZY'!I18)*60+MOD('S9A - ROBOCZY'!I18,1)*100)))))</f>
        <v>145.99999999999997</v>
      </c>
      <c r="J7" s="20" t="str">
        <f>IF('S9A - ROBOCZY'!J18="-","-",IF('S9A - ROBOCZY'!J18="DQ","DQ",IF('S9A - ROBOCZY'!J18="","",IF(MOD('S9A - ROBOCZY'!J18,1)=0,'S9A - ROBOCZY'!J18*60,INT('S9A - ROBOCZY'!J18)*60+MOD('S9A - ROBOCZY'!J18,1)*100))))</f>
        <v/>
      </c>
      <c r="K7" s="20">
        <f t="shared" si="0"/>
        <v>313</v>
      </c>
      <c r="L7" s="33">
        <v>5</v>
      </c>
    </row>
    <row r="8" spans="1:15">
      <c r="A8" s="14">
        <v>6</v>
      </c>
      <c r="B8" s="16" t="s">
        <v>91</v>
      </c>
      <c r="C8" s="16" t="s">
        <v>66</v>
      </c>
      <c r="D8" s="16" t="s">
        <v>93</v>
      </c>
      <c r="E8" s="17" t="s">
        <v>95</v>
      </c>
      <c r="F8" s="19"/>
      <c r="G8" s="20">
        <f>IF('S9A - ROBOCZY'!G12="-","-",IF('S9A - ROBOCZY'!G12="DQ","DQ",IF('S9A - ROBOCZY'!G12&gt;3,180,IF('S9A - ROBOCZY'!G12="","",IF(MOD('S9A - ROBOCZY'!G12,1)=0,'S9A - ROBOCZY'!G12*60,INT('S9A - ROBOCZY'!G12)*60+MOD('S9A - ROBOCZY'!G12,1)*100)))))</f>
        <v>180</v>
      </c>
      <c r="H8" s="20" t="str">
        <f>IF('S9A - ROBOCZY'!H12="-","-",IF('S9A - ROBOCZY'!H12="DQ","DQ",IF('S9A - ROBOCZY'!H12&gt;3,180,IF('S9A - ROBOCZY'!H12="","",IF(MOD('S9A - ROBOCZY'!H12,1)=0,'S9A - ROBOCZY'!H12*60,INT('S9A - ROBOCZY'!H12)*60+MOD('S9A - ROBOCZY'!H12,1)*100)))))</f>
        <v>DQ</v>
      </c>
      <c r="I8" s="20">
        <f>IF('S9A - ROBOCZY'!I12="-","-",IF('S9A - ROBOCZY'!I12="DQ","DQ",IF('S9A - ROBOCZY'!I12&gt;3,180,IF('S9A - ROBOCZY'!I12="","",IF(MOD('S9A - ROBOCZY'!I12,1)=0,'S9A - ROBOCZY'!I12*60,INT('S9A - ROBOCZY'!I12)*60+MOD('S9A - ROBOCZY'!I12,1)*100)))))</f>
        <v>130</v>
      </c>
      <c r="J8" s="20" t="str">
        <f>IF('S9A - ROBOCZY'!J12="-","-",IF('S9A - ROBOCZY'!J12="DQ","DQ",IF('S9A - ROBOCZY'!J12="","",IF(MOD('S9A - ROBOCZY'!J12,1)=0,'S9A - ROBOCZY'!J12*60,INT('S9A - ROBOCZY'!J12)*60+MOD('S9A - ROBOCZY'!J12,1)*100))))</f>
        <v/>
      </c>
      <c r="K8" s="20">
        <f t="shared" si="0"/>
        <v>310</v>
      </c>
      <c r="L8" s="33">
        <v>6</v>
      </c>
    </row>
    <row r="9" spans="1:15">
      <c r="A9" s="14">
        <v>7</v>
      </c>
      <c r="B9" s="16" t="s">
        <v>98</v>
      </c>
      <c r="C9" s="16" t="s">
        <v>99</v>
      </c>
      <c r="D9" s="16" t="s">
        <v>100</v>
      </c>
      <c r="E9" s="17" t="s">
        <v>101</v>
      </c>
      <c r="F9" s="19"/>
      <c r="G9" s="20">
        <f>IF('S9A - ROBOCZY'!G10="-","-",IF('S9A - ROBOCZY'!G10="DQ","DQ",IF('S9A - ROBOCZY'!G10&gt;3,180,IF('S9A - ROBOCZY'!G10="","",IF(MOD('S9A - ROBOCZY'!G10,1)=0,'S9A - ROBOCZY'!G10*60,INT('S9A - ROBOCZY'!G10)*60+MOD('S9A - ROBOCZY'!G10,1)*100)))))</f>
        <v>66</v>
      </c>
      <c r="H9" s="20">
        <f>IF('S9A - ROBOCZY'!H10="-","-",IF('S9A - ROBOCZY'!H10="DQ","DQ",IF('S9A - ROBOCZY'!H10&gt;3,180,IF('S9A - ROBOCZY'!H10="","",IF(MOD('S9A - ROBOCZY'!H10,1)=0,'S9A - ROBOCZY'!H10*60,INT('S9A - ROBOCZY'!H10)*60+MOD('S9A - ROBOCZY'!H10,1)*100)))))</f>
        <v>85</v>
      </c>
      <c r="I9" s="20">
        <f>IF('S9A - ROBOCZY'!I10="-","-",IF('S9A - ROBOCZY'!I10="DQ","DQ",IF('S9A - ROBOCZY'!I10&gt;3,180,IF('S9A - ROBOCZY'!I10="","",IF(MOD('S9A - ROBOCZY'!I10,1)=0,'S9A - ROBOCZY'!I10*60,INT('S9A - ROBOCZY'!I10)*60+MOD('S9A - ROBOCZY'!I10,1)*100)))))</f>
        <v>147</v>
      </c>
      <c r="J9" s="20" t="str">
        <f>IF('S9A - ROBOCZY'!J10="-","-",IF('S9A - ROBOCZY'!J10="DQ","DQ",IF('S9A - ROBOCZY'!J10="","",IF(MOD('S9A - ROBOCZY'!J10,1)=0,'S9A - ROBOCZY'!J10*60,INT('S9A - ROBOCZY'!J10)*60+MOD('S9A - ROBOCZY'!J10,1)*100))))</f>
        <v/>
      </c>
      <c r="K9" s="20">
        <f t="shared" si="0"/>
        <v>298</v>
      </c>
      <c r="L9" s="33">
        <v>7</v>
      </c>
    </row>
    <row r="10" spans="1:15">
      <c r="A10" s="14">
        <v>8</v>
      </c>
      <c r="B10" s="16" t="s">
        <v>102</v>
      </c>
      <c r="C10" s="16" t="s">
        <v>103</v>
      </c>
      <c r="D10" s="16" t="s">
        <v>100</v>
      </c>
      <c r="E10" s="17" t="s">
        <v>104</v>
      </c>
      <c r="F10" s="19"/>
      <c r="G10" s="20">
        <f>IF('S9A - ROBOCZY'!G11="-","-",IF('S9A - ROBOCZY'!G11="DQ","DQ",IF('S9A - ROBOCZY'!G11&gt;3,180,IF('S9A - ROBOCZY'!G11="","",IF(MOD('S9A - ROBOCZY'!G11,1)=0,'S9A - ROBOCZY'!G11*60,INT('S9A - ROBOCZY'!G11)*60+MOD('S9A - ROBOCZY'!G11,1)*100)))))</f>
        <v>124.99999999999999</v>
      </c>
      <c r="H10" s="20">
        <f>IF('S9A - ROBOCZY'!H11="-","-",IF('S9A - ROBOCZY'!H11="DQ","DQ",IF('S9A - ROBOCZY'!H11&gt;3,180,IF('S9A - ROBOCZY'!H11="","",IF(MOD('S9A - ROBOCZY'!H11,1)=0,'S9A - ROBOCZY'!H11*60,INT('S9A - ROBOCZY'!H11)*60+MOD('S9A - ROBOCZY'!H11,1)*100)))))</f>
        <v>145</v>
      </c>
      <c r="I10" s="20" t="str">
        <f>IF('S9A - ROBOCZY'!I11="-","-",IF('S9A - ROBOCZY'!I11="DQ","DQ",IF('S9A - ROBOCZY'!I11&gt;3,180,IF('S9A - ROBOCZY'!I11="","",IF(MOD('S9A - ROBOCZY'!I11,1)=0,'S9A - ROBOCZY'!I11*60,INT('S9A - ROBOCZY'!I11)*60+MOD('S9A - ROBOCZY'!I11,1)*100)))))</f>
        <v>DQ</v>
      </c>
      <c r="J10" s="20" t="str">
        <f>IF('S9A - ROBOCZY'!J11="-","-",IF('S9A - ROBOCZY'!J11="DQ","DQ",IF('S9A - ROBOCZY'!J11="","",IF(MOD('S9A - ROBOCZY'!J11,1)=0,'S9A - ROBOCZY'!J11*60,INT('S9A - ROBOCZY'!J11)*60+MOD('S9A - ROBOCZY'!J11,1)*100))))</f>
        <v/>
      </c>
      <c r="K10" s="20">
        <f t="shared" si="0"/>
        <v>270</v>
      </c>
      <c r="L10" s="33">
        <v>8</v>
      </c>
    </row>
    <row r="11" spans="1:15">
      <c r="A11" s="14">
        <v>9</v>
      </c>
      <c r="B11" s="16" t="s">
        <v>17</v>
      </c>
      <c r="C11" s="16" t="s">
        <v>20</v>
      </c>
      <c r="D11" s="16" t="s">
        <v>22</v>
      </c>
      <c r="E11" s="18" t="s">
        <v>23</v>
      </c>
      <c r="F11" s="19"/>
      <c r="G11" s="20">
        <f>IF('S9A - ROBOCZY'!G7="-","-",IF('S9A - ROBOCZY'!G7="DQ","DQ",IF('S9A - ROBOCZY'!G7&gt;3,180,IF('S9A - ROBOCZY'!G7="","",IF(MOD('S9A - ROBOCZY'!G7,1)=0,'S9A - ROBOCZY'!G7*60,INT('S9A - ROBOCZY'!G7)*60+MOD('S9A - ROBOCZY'!G7,1)*100)))))</f>
        <v>119</v>
      </c>
      <c r="H11" s="20">
        <f>IF('S9A - ROBOCZY'!H7="-","-",IF('S9A - ROBOCZY'!H7="DQ","DQ",IF('S9A - ROBOCZY'!H7&gt;3,180,IF('S9A - ROBOCZY'!H7="","",IF(MOD('S9A - ROBOCZY'!H7,1)=0,'S9A - ROBOCZY'!H7*60,INT('S9A - ROBOCZY'!H7)*60+MOD('S9A - ROBOCZY'!H7,1)*100)))))</f>
        <v>54</v>
      </c>
      <c r="I11" s="20">
        <f>IF('S9A - ROBOCZY'!I7="-","-",IF('S9A - ROBOCZY'!I7="DQ","DQ",IF('S9A - ROBOCZY'!I7&gt;3,180,IF('S9A - ROBOCZY'!I7="","",IF(MOD('S9A - ROBOCZY'!I7,1)=0,'S9A - ROBOCZY'!I7*60,INT('S9A - ROBOCZY'!I7)*60+MOD('S9A - ROBOCZY'!I7,1)*100)))))</f>
        <v>84</v>
      </c>
      <c r="J11" s="20" t="str">
        <f>IF('S9A - ROBOCZY'!J7="-","-",IF('S9A - ROBOCZY'!J7="DQ","DQ",IF('S9A - ROBOCZY'!J7="","",IF(MOD('S9A - ROBOCZY'!J7,1)=0,'S9A - ROBOCZY'!J7*60,INT('S9A - ROBOCZY'!J7)*60+MOD('S9A - ROBOCZY'!J7,1)*100))))</f>
        <v/>
      </c>
      <c r="K11" s="20">
        <f t="shared" si="0"/>
        <v>257</v>
      </c>
      <c r="L11" s="33">
        <v>9</v>
      </c>
    </row>
    <row r="12" spans="1:15">
      <c r="A12" s="14">
        <v>10</v>
      </c>
      <c r="B12" s="16" t="s">
        <v>32</v>
      </c>
      <c r="C12" s="16" t="s">
        <v>34</v>
      </c>
      <c r="D12" s="16" t="s">
        <v>35</v>
      </c>
      <c r="E12" s="18" t="s">
        <v>36</v>
      </c>
      <c r="F12" s="19"/>
      <c r="G12" s="20" t="str">
        <f>IF('S9A - ROBOCZY'!G3="-","-",IF('S9A - ROBOCZY'!G3="DQ","DQ",IF('S9A - ROBOCZY'!G3&gt;3,180,IF('S9A - ROBOCZY'!G3="","",IF(MOD('S9A - ROBOCZY'!G3,1)=0,'S9A - ROBOCZY'!G3*60,INT('S9A - ROBOCZY'!G3)*60+MOD('S9A - ROBOCZY'!G3,1)*100)))))</f>
        <v>DQ</v>
      </c>
      <c r="H12" s="20">
        <f>IF('S9A - ROBOCZY'!H3="-","-",IF('S9A - ROBOCZY'!H3="DQ","DQ",IF('S9A - ROBOCZY'!H3&gt;3,180,IF('S9A - ROBOCZY'!H3="","",IF(MOD('S9A - ROBOCZY'!H3,1)=0,'S9A - ROBOCZY'!H3*60,INT('S9A - ROBOCZY'!H3)*60+MOD('S9A - ROBOCZY'!H3,1)*100)))))</f>
        <v>103</v>
      </c>
      <c r="I12" s="20">
        <f>IF('S9A - ROBOCZY'!I3="-","-",IF('S9A - ROBOCZY'!I3="DQ","DQ",IF('S9A - ROBOCZY'!I3&gt;3,180,IF('S9A - ROBOCZY'!I3="","",IF(MOD('S9A - ROBOCZY'!I3,1)=0,'S9A - ROBOCZY'!I3*60,INT('S9A - ROBOCZY'!I3)*60+MOD('S9A - ROBOCZY'!I3,1)*100)))))</f>
        <v>139</v>
      </c>
      <c r="J12" s="20" t="str">
        <f>IF('S9A - ROBOCZY'!J3="-","-",IF('S9A - ROBOCZY'!J3="DQ","DQ",IF('S9A - ROBOCZY'!J3="","",IF(MOD('S9A - ROBOCZY'!J3,1)=0,'S9A - ROBOCZY'!J3*60,INT('S9A - ROBOCZY'!J3)*60+MOD('S9A - ROBOCZY'!J3,1)*100))))</f>
        <v/>
      </c>
      <c r="K12" s="20">
        <f t="shared" si="0"/>
        <v>242</v>
      </c>
      <c r="L12" s="33">
        <v>10</v>
      </c>
    </row>
    <row r="13" spans="1:15">
      <c r="A13" s="14">
        <v>11</v>
      </c>
      <c r="B13" s="16" t="s">
        <v>69</v>
      </c>
      <c r="C13" s="16" t="s">
        <v>70</v>
      </c>
      <c r="D13" s="16" t="s">
        <v>71</v>
      </c>
      <c r="E13" s="18" t="s">
        <v>72</v>
      </c>
      <c r="F13" s="19"/>
      <c r="G13" s="20">
        <f>IF('S9A - ROBOCZY'!G15="-","-",IF('S9A - ROBOCZY'!G15="DQ","DQ",IF('S9A - ROBOCZY'!G15&gt;3,180,IF('S9A - ROBOCZY'!G15="","",IF(MOD('S9A - ROBOCZY'!G15,1)=0,'S9A - ROBOCZY'!G15*60,INT('S9A - ROBOCZY'!G15)*60+MOD('S9A - ROBOCZY'!G15,1)*100)))))</f>
        <v>70.000000000000014</v>
      </c>
      <c r="H13" s="20">
        <f>IF('S9A - ROBOCZY'!H15="-","-",IF('S9A - ROBOCZY'!H15="DQ","DQ",IF('S9A - ROBOCZY'!H15&gt;3,180,IF('S9A - ROBOCZY'!H15="","",IF(MOD('S9A - ROBOCZY'!H15,1)=0,'S9A - ROBOCZY'!H15*60,INT('S9A - ROBOCZY'!H15)*60+MOD('S9A - ROBOCZY'!H15,1)*100)))))</f>
        <v>77</v>
      </c>
      <c r="I13" s="20">
        <f>IF('S9A - ROBOCZY'!I15="-","-",IF('S9A - ROBOCZY'!I15="DQ","DQ",IF('S9A - ROBOCZY'!I15&gt;3,180,IF('S9A - ROBOCZY'!I15="","",IF(MOD('S9A - ROBOCZY'!I15,1)=0,'S9A - ROBOCZY'!I15*60,INT('S9A - ROBOCZY'!I15)*60+MOD('S9A - ROBOCZY'!I15,1)*100)))))</f>
        <v>67</v>
      </c>
      <c r="J13" s="20" t="str">
        <f>IF('S9A - ROBOCZY'!J15="-","-",IF('S9A - ROBOCZY'!J15="DQ","DQ",IF('S9A - ROBOCZY'!J15="","",IF(MOD('S9A - ROBOCZY'!J15,1)=0,'S9A - ROBOCZY'!J15*60,INT('S9A - ROBOCZY'!J15)*60+MOD('S9A - ROBOCZY'!J15,1)*100))))</f>
        <v/>
      </c>
      <c r="K13" s="20">
        <f t="shared" si="0"/>
        <v>214</v>
      </c>
      <c r="L13" s="33">
        <v>11</v>
      </c>
    </row>
    <row r="14" spans="1:15">
      <c r="A14" s="14">
        <v>12</v>
      </c>
      <c r="B14" s="16" t="s">
        <v>86</v>
      </c>
      <c r="C14" s="16" t="s">
        <v>87</v>
      </c>
      <c r="D14" s="16" t="s">
        <v>88</v>
      </c>
      <c r="E14" s="17" t="s">
        <v>89</v>
      </c>
      <c r="F14" s="19"/>
      <c r="G14" s="20">
        <f>IF('S9A - ROBOCZY'!G8="-","-",IF('S9A - ROBOCZY'!G8="DQ","DQ",IF('S9A - ROBOCZY'!G8&gt;3,180,IF('S9A - ROBOCZY'!G8="","",IF(MOD('S9A - ROBOCZY'!G8,1)=0,'S9A - ROBOCZY'!G8*60,INT('S9A - ROBOCZY'!G8)*60+MOD('S9A - ROBOCZY'!G8,1)*100)))))</f>
        <v>180</v>
      </c>
      <c r="H14" s="20" t="str">
        <f>IF('S9A - ROBOCZY'!H8="-","-",IF('S9A - ROBOCZY'!H8="DQ","DQ",IF('S9A - ROBOCZY'!H8&gt;3,180,IF('S9A - ROBOCZY'!H8="","",IF(MOD('S9A - ROBOCZY'!H8,1)=0,'S9A - ROBOCZY'!H8*60,INT('S9A - ROBOCZY'!H8)*60+MOD('S9A - ROBOCZY'!H8,1)*100)))))</f>
        <v>DQ</v>
      </c>
      <c r="I14" s="20" t="str">
        <f>IF('S9A - ROBOCZY'!I8="-","-",IF('S9A - ROBOCZY'!I8="DQ","DQ",IF('S9A - ROBOCZY'!I8&gt;3,180,IF('S9A - ROBOCZY'!I8="","",IF(MOD('S9A - ROBOCZY'!I8,1)=0,'S9A - ROBOCZY'!I8*60,INT('S9A - ROBOCZY'!I8)*60+MOD('S9A - ROBOCZY'!I8,1)*100)))))</f>
        <v>DQ</v>
      </c>
      <c r="J14" s="20" t="str">
        <f>IF('S9A - ROBOCZY'!J8="-","-",IF('S9A - ROBOCZY'!J8="DQ","DQ",IF('S9A - ROBOCZY'!J8="","",IF(MOD('S9A - ROBOCZY'!J8,1)=0,'S9A - ROBOCZY'!J8*60,INT('S9A - ROBOCZY'!J8)*60+MOD('S9A - ROBOCZY'!J8,1)*100))))</f>
        <v/>
      </c>
      <c r="K14" s="20">
        <f t="shared" si="0"/>
        <v>180</v>
      </c>
      <c r="L14" s="33">
        <v>12</v>
      </c>
    </row>
    <row r="15" spans="1:15">
      <c r="A15" s="14">
        <v>13</v>
      </c>
      <c r="B15" s="16" t="s">
        <v>65</v>
      </c>
      <c r="C15" s="16" t="s">
        <v>66</v>
      </c>
      <c r="D15" s="34" t="s">
        <v>93</v>
      </c>
      <c r="E15" s="18" t="s">
        <v>68</v>
      </c>
      <c r="F15" s="19"/>
      <c r="G15" s="20" t="str">
        <f>IF('S9A - ROBOCZY'!G5="-","-",IF('S9A - ROBOCZY'!G5="DQ","DQ",IF('S9A - ROBOCZY'!G5&gt;3,180,IF('S9A - ROBOCZY'!G5="","",IF(MOD('S9A - ROBOCZY'!G5,1)=0,'S9A - ROBOCZY'!G5*60,INT('S9A - ROBOCZY'!G5)*60+MOD('S9A - ROBOCZY'!G5,1)*100)))))</f>
        <v>DQ</v>
      </c>
      <c r="H15" s="20" t="str">
        <f>IF('S9A - ROBOCZY'!H5="-","-",IF('S9A - ROBOCZY'!H5="DQ","DQ",IF('S9A - ROBOCZY'!H5&gt;3,180,IF('S9A - ROBOCZY'!H5="","",IF(MOD('S9A - ROBOCZY'!H5,1)=0,'S9A - ROBOCZY'!H5*60,INT('S9A - ROBOCZY'!H5)*60+MOD('S9A - ROBOCZY'!H5,1)*100)))))</f>
        <v>DQ</v>
      </c>
      <c r="I15" s="20">
        <f>IF('S9A - ROBOCZY'!I5="-","-",IF('S9A - ROBOCZY'!I5="DQ","DQ",IF('S9A - ROBOCZY'!I5&gt;3,180,IF('S9A - ROBOCZY'!I5="","",IF(MOD('S9A - ROBOCZY'!I5,1)=0,'S9A - ROBOCZY'!I5*60,INT('S9A - ROBOCZY'!I5)*60+MOD('S9A - ROBOCZY'!I5,1)*100)))))</f>
        <v>78</v>
      </c>
      <c r="J15" s="20" t="str">
        <f>IF('S9A - ROBOCZY'!J5="-","-",IF('S9A - ROBOCZY'!J5="DQ","DQ",IF('S9A - ROBOCZY'!J5="","",IF(MOD('S9A - ROBOCZY'!J5,1)=0,'S9A - ROBOCZY'!J5*60,INT('S9A - ROBOCZY'!J5)*60+MOD('S9A - ROBOCZY'!J5,1)*100))))</f>
        <v/>
      </c>
      <c r="K15" s="20">
        <f t="shared" si="0"/>
        <v>78</v>
      </c>
      <c r="L15" s="33">
        <v>13</v>
      </c>
    </row>
    <row r="16" spans="1:15">
      <c r="A16" s="14">
        <v>14</v>
      </c>
      <c r="B16" s="16" t="s">
        <v>105</v>
      </c>
      <c r="C16" s="16" t="s">
        <v>106</v>
      </c>
      <c r="D16" s="16" t="s">
        <v>107</v>
      </c>
      <c r="E16" s="17" t="s">
        <v>108</v>
      </c>
      <c r="F16" s="19"/>
      <c r="G16" s="20" t="str">
        <f>IF('S9A - ROBOCZY'!G16="-","-",IF('S9A - ROBOCZY'!G16="DQ","DQ",IF('S9A - ROBOCZY'!G16&gt;3,180,IF('S9A - ROBOCZY'!G16="","",IF(MOD('S9A - ROBOCZY'!G16,1)=0,'S9A - ROBOCZY'!G16*60,INT('S9A - ROBOCZY'!G16)*60+MOD('S9A - ROBOCZY'!G16,1)*100)))))</f>
        <v>DQ</v>
      </c>
      <c r="H16" s="20">
        <f>IF('S9A - ROBOCZY'!H16="-","-",IF('S9A - ROBOCZY'!H16="DQ","DQ",IF('S9A - ROBOCZY'!H16&gt;3,180,IF('S9A - ROBOCZY'!H16="","",IF(MOD('S9A - ROBOCZY'!H16,1)=0,'S9A - ROBOCZY'!H16*60,INT('S9A - ROBOCZY'!H16)*60+MOD('S9A - ROBOCZY'!H16,1)*100)))))</f>
        <v>48</v>
      </c>
      <c r="I16" s="20" t="str">
        <f>IF('S9A - ROBOCZY'!I16="-","-",IF('S9A - ROBOCZY'!I16="DQ","DQ",IF('S9A - ROBOCZY'!I16&gt;3,180,IF('S9A - ROBOCZY'!I16="","",IF(MOD('S9A - ROBOCZY'!I16,1)=0,'S9A - ROBOCZY'!I16*60,INT('S9A - ROBOCZY'!I16)*60+MOD('S9A - ROBOCZY'!I16,1)*100)))))</f>
        <v>DQ</v>
      </c>
      <c r="J16" s="20" t="str">
        <f>IF('S9A - ROBOCZY'!J16="-","-",IF('S9A - ROBOCZY'!J16="DQ","DQ",IF('S9A - ROBOCZY'!J16="","",IF(MOD('S9A - ROBOCZY'!J16,1)=0,'S9A - ROBOCZY'!J16*60,INT('S9A - ROBOCZY'!J16)*60+MOD('S9A - ROBOCZY'!J16,1)*100))))</f>
        <v/>
      </c>
      <c r="K16" s="20">
        <f t="shared" si="0"/>
        <v>48</v>
      </c>
      <c r="L16" s="33">
        <v>14</v>
      </c>
    </row>
    <row r="17" spans="1:12">
      <c r="A17" s="36">
        <v>16</v>
      </c>
      <c r="B17" s="37" t="s">
        <v>49</v>
      </c>
      <c r="C17" s="37" t="s">
        <v>50</v>
      </c>
      <c r="D17" s="37" t="s">
        <v>22</v>
      </c>
      <c r="E17" s="38" t="s">
        <v>51</v>
      </c>
      <c r="F17" s="39"/>
      <c r="G17" s="40" t="str">
        <f>IF('S9A - ROBOCZY'!G13="-","-",IF('S9A - ROBOCZY'!G13="DQ","DQ",IF('S9A - ROBOCZY'!G13&gt;3,180,IF('S9A - ROBOCZY'!G13="","",IF(MOD('S9A - ROBOCZY'!G13,1)=0,'S9A - ROBOCZY'!G13*60,INT('S9A - ROBOCZY'!G13)*60+MOD('S9A - ROBOCZY'!G13,1)*100)))))</f>
        <v>DQ</v>
      </c>
      <c r="H17" s="40" t="str">
        <f>IF('S9A - ROBOCZY'!H13="-","-",IF('S9A - ROBOCZY'!H13="DQ","DQ",IF('S9A - ROBOCZY'!H13&gt;3,180,IF('S9A - ROBOCZY'!H13="","",IF(MOD('S9A - ROBOCZY'!H13,1)=0,'S9A - ROBOCZY'!H13*60,INT('S9A - ROBOCZY'!H13)*60+MOD('S9A - ROBOCZY'!H13,1)*100)))))</f>
        <v>DQ</v>
      </c>
      <c r="I17" s="40" t="str">
        <f>IF('S9A - ROBOCZY'!I13="-","-",IF('S9A - ROBOCZY'!I13="DQ","DQ",IF('S9A - ROBOCZY'!I13&gt;3,180,IF('S9A - ROBOCZY'!I13="","",IF(MOD('S9A - ROBOCZY'!I13,1)=0,'S9A - ROBOCZY'!I13*60,INT('S9A - ROBOCZY'!I13)*60+MOD('S9A - ROBOCZY'!I13,1)*100)))))</f>
        <v>DQ</v>
      </c>
      <c r="J17" s="40" t="str">
        <f>IF('S9A - ROBOCZY'!J13="-","-",IF('S9A - ROBOCZY'!J13="DQ","DQ",IF('S9A - ROBOCZY'!J13="","",IF(MOD('S9A - ROBOCZY'!J13,1)=0,'S9A - ROBOCZY'!J13*60,INT('S9A - ROBOCZY'!J13)*60+MOD('S9A - ROBOCZY'!J13,1)*100))))</f>
        <v/>
      </c>
      <c r="K17" s="40">
        <f t="shared" si="0"/>
        <v>0</v>
      </c>
      <c r="L17" s="42">
        <v>15</v>
      </c>
    </row>
    <row r="18" spans="1:12" ht="15.75" customHeight="1">
      <c r="A18" s="73" t="s">
        <v>142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2">
      <c r="A19" s="4"/>
      <c r="B19" s="26"/>
      <c r="C19" s="26"/>
      <c r="D19" s="26"/>
      <c r="E19" s="22"/>
      <c r="G19" s="28"/>
      <c r="H19" s="28"/>
      <c r="I19" s="28"/>
      <c r="J19" s="28"/>
      <c r="K19" s="28"/>
      <c r="L19" s="29"/>
    </row>
    <row r="20" spans="1:12">
      <c r="A20" s="4"/>
      <c r="B20" s="26"/>
      <c r="C20" s="26"/>
      <c r="D20" s="26"/>
      <c r="E20" s="23"/>
      <c r="G20" s="28"/>
      <c r="H20" s="28"/>
      <c r="I20" s="28"/>
      <c r="J20" s="28"/>
      <c r="K20" s="28"/>
      <c r="L20" s="29"/>
    </row>
    <row r="21" spans="1:12">
      <c r="A21" s="4"/>
      <c r="G21" s="28"/>
      <c r="H21" s="28"/>
      <c r="I21" s="28"/>
      <c r="J21" s="28"/>
      <c r="K21" s="28"/>
      <c r="L21" s="28"/>
    </row>
    <row r="22" spans="1:12">
      <c r="A22" s="4"/>
      <c r="G22" s="28"/>
      <c r="H22" s="28"/>
      <c r="I22" s="28"/>
      <c r="J22" s="28"/>
      <c r="K22" s="28"/>
      <c r="L22" s="28"/>
    </row>
    <row r="23" spans="1:12">
      <c r="A23" s="4"/>
      <c r="G23" s="28" t="str">
        <f>IF('S9A - ROBOCZY'!G22="-","-",IF('S9A - ROBOCZY'!G22="DQ","DQ",IF('S9A - ROBOCZY'!G22&gt;3,180,IF('S9A - ROBOCZY'!G22="","",IF(MOD('S9A - ROBOCZY'!G22,1)=0,'S9A - ROBOCZY'!G22*60,INT('S9A - ROBOCZY'!G22)*60+MOD('S9A - ROBOCZY'!G22,1)*100)))))</f>
        <v/>
      </c>
      <c r="H23" s="28" t="str">
        <f>IF('S9A - ROBOCZY'!H22="-","-",IF('S9A - ROBOCZY'!H22="DQ","DQ",IF('S9A - ROBOCZY'!H22&gt;3,180,IF('S9A - ROBOCZY'!H22="","",IF(MOD('S9A - ROBOCZY'!H22,1)=0,'S9A - ROBOCZY'!H22*60,INT('S9A - ROBOCZY'!H22)*60+MOD('S9A - ROBOCZY'!H22,1)*100)))))</f>
        <v/>
      </c>
      <c r="I23" s="28" t="str">
        <f>IF('S9A - ROBOCZY'!I22="-","-",IF('S9A - ROBOCZY'!I22="DQ","DQ",IF('S9A - ROBOCZY'!I22&gt;3,180,IF('S9A - ROBOCZY'!I22="","",IF(MOD('S9A - ROBOCZY'!I22,1)=0,'S9A - ROBOCZY'!I22*60,INT('S9A - ROBOCZY'!I22)*60+MOD('S9A - ROBOCZY'!I22,1)*100)))))</f>
        <v/>
      </c>
      <c r="J23" s="28" t="str">
        <f>IF('S9A - ROBOCZY'!J22="-","-",IF('S9A - ROBOCZY'!J22="DQ","DQ",IF('S9A - ROBOCZY'!J22="","",IF(MOD('S9A - ROBOCZY'!J22,1)=0,'S9A - ROBOCZY'!J22*60,INT('S9A - ROBOCZY'!J22)*60+MOD('S9A - ROBOCZY'!J22,1)*100))))</f>
        <v/>
      </c>
      <c r="K23" s="28" t="str">
        <f t="shared" ref="K23:K37" si="1">IF(G23="","", SUM(G23:J23))</f>
        <v/>
      </c>
      <c r="L23" s="28"/>
    </row>
    <row r="24" spans="1:12">
      <c r="A24" s="4"/>
      <c r="G24" s="28" t="str">
        <f>IF('S9A - ROBOCZY'!G23="-","-",IF('S9A - ROBOCZY'!G23="DQ","DQ",IF('S9A - ROBOCZY'!G23&gt;3,180,IF('S9A - ROBOCZY'!G23="","",IF(MOD('S9A - ROBOCZY'!G23,1)=0,'S9A - ROBOCZY'!G23*60,INT('S9A - ROBOCZY'!G23)*60+MOD('S9A - ROBOCZY'!G23,1)*100)))))</f>
        <v/>
      </c>
      <c r="H24" s="28" t="str">
        <f>IF('S9A - ROBOCZY'!H23="-","-",IF('S9A - ROBOCZY'!H23="DQ","DQ",IF('S9A - ROBOCZY'!H23&gt;3,180,IF('S9A - ROBOCZY'!H23="","",IF(MOD('S9A - ROBOCZY'!H23,1)=0,'S9A - ROBOCZY'!H23*60,INT('S9A - ROBOCZY'!H23)*60+MOD('S9A - ROBOCZY'!H23,1)*100)))))</f>
        <v/>
      </c>
      <c r="I24" s="28" t="str">
        <f>IF('S9A - ROBOCZY'!I23="-","-",IF('S9A - ROBOCZY'!I23="DQ","DQ",IF('S9A - ROBOCZY'!I23&gt;3,180,IF('S9A - ROBOCZY'!I23="","",IF(MOD('S9A - ROBOCZY'!I23,1)=0,'S9A - ROBOCZY'!I23*60,INT('S9A - ROBOCZY'!I23)*60+MOD('S9A - ROBOCZY'!I23,1)*100)))))</f>
        <v/>
      </c>
      <c r="J24" s="28" t="str">
        <f>IF('S9A - ROBOCZY'!J23="-","-",IF('S9A - ROBOCZY'!J23="DQ","DQ",IF('S9A - ROBOCZY'!J23="","",IF(MOD('S9A - ROBOCZY'!J23,1)=0,'S9A - ROBOCZY'!J23*60,INT('S9A - ROBOCZY'!J23)*60+MOD('S9A - ROBOCZY'!J23,1)*100))))</f>
        <v/>
      </c>
      <c r="K24" s="28" t="str">
        <f t="shared" si="1"/>
        <v/>
      </c>
      <c r="L24" s="28"/>
    </row>
    <row r="25" spans="1:12">
      <c r="A25" s="4"/>
      <c r="G25" s="28" t="str">
        <f>IF('S9A - ROBOCZY'!G24="-","-",IF('S9A - ROBOCZY'!G24="DQ","DQ",IF('S9A - ROBOCZY'!G24&gt;3,180,IF('S9A - ROBOCZY'!G24="","",IF(MOD('S9A - ROBOCZY'!G24,1)=0,'S9A - ROBOCZY'!G24*60,INT('S9A - ROBOCZY'!G24)*60+MOD('S9A - ROBOCZY'!G24,1)*100)))))</f>
        <v/>
      </c>
      <c r="H25" s="28" t="str">
        <f>IF('S9A - ROBOCZY'!H24="-","-",IF('S9A - ROBOCZY'!H24="DQ","DQ",IF('S9A - ROBOCZY'!H24&gt;3,180,IF('S9A - ROBOCZY'!H24="","",IF(MOD('S9A - ROBOCZY'!H24,1)=0,'S9A - ROBOCZY'!H24*60,INT('S9A - ROBOCZY'!H24)*60+MOD('S9A - ROBOCZY'!H24,1)*100)))))</f>
        <v/>
      </c>
      <c r="I25" s="28" t="str">
        <f>IF('S9A - ROBOCZY'!I24="-","-",IF('S9A - ROBOCZY'!I24="DQ","DQ",IF('S9A - ROBOCZY'!I24&gt;3,180,IF('S9A - ROBOCZY'!I24="","",IF(MOD('S9A - ROBOCZY'!I24,1)=0,'S9A - ROBOCZY'!I24*60,INT('S9A - ROBOCZY'!I24)*60+MOD('S9A - ROBOCZY'!I24,1)*100)))))</f>
        <v/>
      </c>
      <c r="J25" s="28" t="str">
        <f>IF('S9A - ROBOCZY'!J24="-","-",IF('S9A - ROBOCZY'!J24="DQ","DQ",IF('S9A - ROBOCZY'!J24="","",IF(MOD('S9A - ROBOCZY'!J24,1)=0,'S9A - ROBOCZY'!J24*60,INT('S9A - ROBOCZY'!J24)*60+MOD('S9A - ROBOCZY'!J24,1)*100))))</f>
        <v/>
      </c>
      <c r="K25" s="28" t="str">
        <f t="shared" si="1"/>
        <v/>
      </c>
      <c r="L25" s="28"/>
    </row>
    <row r="26" spans="1:12">
      <c r="A26" s="4"/>
      <c r="G26" s="28" t="str">
        <f>IF('S9A - ROBOCZY'!G25="-","-",IF('S9A - ROBOCZY'!G25="DQ","DQ",IF('S9A - ROBOCZY'!G25&gt;3,180,IF('S9A - ROBOCZY'!G25="","",IF(MOD('S9A - ROBOCZY'!G25,1)=0,'S9A - ROBOCZY'!G25*60,INT('S9A - ROBOCZY'!G25)*60+MOD('S9A - ROBOCZY'!G25,1)*100)))))</f>
        <v/>
      </c>
      <c r="H26" s="28" t="str">
        <f>IF('S9A - ROBOCZY'!H25="-","-",IF('S9A - ROBOCZY'!H25="DQ","DQ",IF('S9A - ROBOCZY'!H25&gt;3,180,IF('S9A - ROBOCZY'!H25="","",IF(MOD('S9A - ROBOCZY'!H25,1)=0,'S9A - ROBOCZY'!H25*60,INT('S9A - ROBOCZY'!H25)*60+MOD('S9A - ROBOCZY'!H25,1)*100)))))</f>
        <v/>
      </c>
      <c r="I26" s="28" t="str">
        <f>IF('S9A - ROBOCZY'!I25="-","-",IF('S9A - ROBOCZY'!I25="DQ","DQ",IF('S9A - ROBOCZY'!I25&gt;3,180,IF('S9A - ROBOCZY'!I25="","",IF(MOD('S9A - ROBOCZY'!I25,1)=0,'S9A - ROBOCZY'!I25*60,INT('S9A - ROBOCZY'!I25)*60+MOD('S9A - ROBOCZY'!I25,1)*100)))))</f>
        <v/>
      </c>
      <c r="J26" s="28" t="str">
        <f>IF('S9A - ROBOCZY'!J25="-","-",IF('S9A - ROBOCZY'!J25="DQ","DQ",IF('S9A - ROBOCZY'!J25="","",IF(MOD('S9A - ROBOCZY'!J25,1)=0,'S9A - ROBOCZY'!J25*60,INT('S9A - ROBOCZY'!J25)*60+MOD('S9A - ROBOCZY'!J25,1)*100))))</f>
        <v/>
      </c>
      <c r="K26" s="28" t="str">
        <f t="shared" si="1"/>
        <v/>
      </c>
      <c r="L26" s="28"/>
    </row>
    <row r="27" spans="1:12">
      <c r="A27" s="4"/>
      <c r="G27" s="28" t="str">
        <f>IF('S9A - ROBOCZY'!G26="-","-",IF('S9A - ROBOCZY'!G26="DQ","DQ",IF('S9A - ROBOCZY'!G26&gt;3,180,IF('S9A - ROBOCZY'!G26="","",IF(MOD('S9A - ROBOCZY'!G26,1)=0,'S9A - ROBOCZY'!G26*60,INT('S9A - ROBOCZY'!G26)*60+MOD('S9A - ROBOCZY'!G26,1)*100)))))</f>
        <v/>
      </c>
      <c r="H27" s="28" t="str">
        <f>IF('S9A - ROBOCZY'!H26="-","-",IF('S9A - ROBOCZY'!H26="DQ","DQ",IF('S9A - ROBOCZY'!H26&gt;3,180,IF('S9A - ROBOCZY'!H26="","",IF(MOD('S9A - ROBOCZY'!H26,1)=0,'S9A - ROBOCZY'!H26*60,INT('S9A - ROBOCZY'!H26)*60+MOD('S9A - ROBOCZY'!H26,1)*100)))))</f>
        <v/>
      </c>
      <c r="I27" s="28" t="str">
        <f>IF('S9A - ROBOCZY'!I26="-","-",IF('S9A - ROBOCZY'!I26="DQ","DQ",IF('S9A - ROBOCZY'!I26&gt;3,180,IF('S9A - ROBOCZY'!I26="","",IF(MOD('S9A - ROBOCZY'!I26,1)=0,'S9A - ROBOCZY'!I26*60,INT('S9A - ROBOCZY'!I26)*60+MOD('S9A - ROBOCZY'!I26,1)*100)))))</f>
        <v/>
      </c>
      <c r="J27" s="28" t="str">
        <f>IF('S9A - ROBOCZY'!J26="-","-",IF('S9A - ROBOCZY'!J26="DQ","DQ",IF('S9A - ROBOCZY'!J26="","",IF(MOD('S9A - ROBOCZY'!J26,1)=0,'S9A - ROBOCZY'!J26*60,INT('S9A - ROBOCZY'!J26)*60+MOD('S9A - ROBOCZY'!J26,1)*100))))</f>
        <v/>
      </c>
      <c r="K27" s="28" t="str">
        <f t="shared" si="1"/>
        <v/>
      </c>
      <c r="L27" s="28"/>
    </row>
    <row r="28" spans="1:12">
      <c r="A28" s="4"/>
      <c r="G28" s="28" t="str">
        <f>IF('S9A - ROBOCZY'!G27="-","-",IF('S9A - ROBOCZY'!G27="DQ","DQ",IF('S9A - ROBOCZY'!G27&gt;3,180,IF('S9A - ROBOCZY'!G27="","",IF(MOD('S9A - ROBOCZY'!G27,1)=0,'S9A - ROBOCZY'!G27*60,INT('S9A - ROBOCZY'!G27)*60+MOD('S9A - ROBOCZY'!G27,1)*100)))))</f>
        <v/>
      </c>
      <c r="H28" s="28" t="str">
        <f>IF('S9A - ROBOCZY'!H27="-","-",IF('S9A - ROBOCZY'!H27="DQ","DQ",IF('S9A - ROBOCZY'!H27&gt;3,180,IF('S9A - ROBOCZY'!H27="","",IF(MOD('S9A - ROBOCZY'!H27,1)=0,'S9A - ROBOCZY'!H27*60,INT('S9A - ROBOCZY'!H27)*60+MOD('S9A - ROBOCZY'!H27,1)*100)))))</f>
        <v/>
      </c>
      <c r="I28" s="28" t="str">
        <f>IF('S9A - ROBOCZY'!I27="-","-",IF('S9A - ROBOCZY'!I27="DQ","DQ",IF('S9A - ROBOCZY'!I27&gt;3,180,IF('S9A - ROBOCZY'!I27="","",IF(MOD('S9A - ROBOCZY'!I27,1)=0,'S9A - ROBOCZY'!I27*60,INT('S9A - ROBOCZY'!I27)*60+MOD('S9A - ROBOCZY'!I27,1)*100)))))</f>
        <v/>
      </c>
      <c r="J28" s="28" t="str">
        <f>IF('S9A - ROBOCZY'!J27="-","-",IF('S9A - ROBOCZY'!J27="DQ","DQ",IF('S9A - ROBOCZY'!J27="","",IF(MOD('S9A - ROBOCZY'!J27,1)=0,'S9A - ROBOCZY'!J27*60,INT('S9A - ROBOCZY'!J27)*60+MOD('S9A - ROBOCZY'!J27,1)*100))))</f>
        <v/>
      </c>
      <c r="K28" s="28" t="str">
        <f t="shared" si="1"/>
        <v/>
      </c>
      <c r="L28" s="28"/>
    </row>
    <row r="29" spans="1:12">
      <c r="A29" s="4"/>
      <c r="G29" s="28" t="str">
        <f>IF('S9A - ROBOCZY'!G28="-","-",IF('S9A - ROBOCZY'!G28="DQ","DQ",IF('S9A - ROBOCZY'!G28&gt;3,180,IF('S9A - ROBOCZY'!G28="","",IF(MOD('S9A - ROBOCZY'!G28,1)=0,'S9A - ROBOCZY'!G28*60,INT('S9A - ROBOCZY'!G28)*60+MOD('S9A - ROBOCZY'!G28,1)*100)))))</f>
        <v/>
      </c>
      <c r="H29" s="28" t="str">
        <f>IF('S9A - ROBOCZY'!H28="-","-",IF('S9A - ROBOCZY'!H28="DQ","DQ",IF('S9A - ROBOCZY'!H28&gt;3,180,IF('S9A - ROBOCZY'!H28="","",IF(MOD('S9A - ROBOCZY'!H28,1)=0,'S9A - ROBOCZY'!H28*60,INT('S9A - ROBOCZY'!H28)*60+MOD('S9A - ROBOCZY'!H28,1)*100)))))</f>
        <v/>
      </c>
      <c r="I29" s="28" t="str">
        <f>IF('S9A - ROBOCZY'!I28="-","-",IF('S9A - ROBOCZY'!I28="DQ","DQ",IF('S9A - ROBOCZY'!I28&gt;3,180,IF('S9A - ROBOCZY'!I28="","",IF(MOD('S9A - ROBOCZY'!I28,1)=0,'S9A - ROBOCZY'!I28*60,INT('S9A - ROBOCZY'!I28)*60+MOD('S9A - ROBOCZY'!I28,1)*100)))))</f>
        <v/>
      </c>
      <c r="J29" s="28" t="str">
        <f>IF('S9A - ROBOCZY'!J28="-","-",IF('S9A - ROBOCZY'!J28="DQ","DQ",IF('S9A - ROBOCZY'!J28="","",IF(MOD('S9A - ROBOCZY'!J28,1)=0,'S9A - ROBOCZY'!J28*60,INT('S9A - ROBOCZY'!J28)*60+MOD('S9A - ROBOCZY'!J28,1)*100))))</f>
        <v/>
      </c>
      <c r="K29" s="28" t="str">
        <f t="shared" si="1"/>
        <v/>
      </c>
      <c r="L29" s="28"/>
    </row>
    <row r="30" spans="1:12">
      <c r="A30" s="4"/>
      <c r="G30" s="28" t="str">
        <f>IF('S9A - ROBOCZY'!G29="-","-",IF('S9A - ROBOCZY'!G29="DQ","DQ",IF('S9A - ROBOCZY'!G29&gt;3,180,IF('S9A - ROBOCZY'!G29="","",IF(MOD('S9A - ROBOCZY'!G29,1)=0,'S9A - ROBOCZY'!G29*60,INT('S9A - ROBOCZY'!G29)*60+MOD('S9A - ROBOCZY'!G29,1)*100)))))</f>
        <v/>
      </c>
      <c r="H30" s="28" t="str">
        <f>IF('S9A - ROBOCZY'!H29="-","-",IF('S9A - ROBOCZY'!H29="DQ","DQ",IF('S9A - ROBOCZY'!H29&gt;3,180,IF('S9A - ROBOCZY'!H29="","",IF(MOD('S9A - ROBOCZY'!H29,1)=0,'S9A - ROBOCZY'!H29*60,INT('S9A - ROBOCZY'!H29)*60+MOD('S9A - ROBOCZY'!H29,1)*100)))))</f>
        <v/>
      </c>
      <c r="I30" s="28" t="str">
        <f>IF('S9A - ROBOCZY'!I29="-","-",IF('S9A - ROBOCZY'!I29="DQ","DQ",IF('S9A - ROBOCZY'!I29&gt;3,180,IF('S9A - ROBOCZY'!I29="","",IF(MOD('S9A - ROBOCZY'!I29,1)=0,'S9A - ROBOCZY'!I29*60,INT('S9A - ROBOCZY'!I29)*60+MOD('S9A - ROBOCZY'!I29,1)*100)))))</f>
        <v/>
      </c>
      <c r="J30" s="28" t="str">
        <f>IF('S9A - ROBOCZY'!J29="-","-",IF('S9A - ROBOCZY'!J29="DQ","DQ",IF('S9A - ROBOCZY'!J29="","",IF(MOD('S9A - ROBOCZY'!J29,1)=0,'S9A - ROBOCZY'!J29*60,INT('S9A - ROBOCZY'!J29)*60+MOD('S9A - ROBOCZY'!J29,1)*100))))</f>
        <v/>
      </c>
      <c r="K30" s="28" t="str">
        <f t="shared" si="1"/>
        <v/>
      </c>
      <c r="L30" s="28"/>
    </row>
    <row r="31" spans="1:12">
      <c r="A31" s="4"/>
      <c r="G31" s="28" t="str">
        <f>IF('S9A - ROBOCZY'!G30="-","-",IF('S9A - ROBOCZY'!G30="DQ","DQ",IF('S9A - ROBOCZY'!G30&gt;3,180,IF('S9A - ROBOCZY'!G30="","",IF(MOD('S9A - ROBOCZY'!G30,1)=0,'S9A - ROBOCZY'!G30*60,INT('S9A - ROBOCZY'!G30)*60+MOD('S9A - ROBOCZY'!G30,1)*100)))))</f>
        <v/>
      </c>
      <c r="H31" s="28" t="str">
        <f>IF('S9A - ROBOCZY'!H30="-","-",IF('S9A - ROBOCZY'!H30="DQ","DQ",IF('S9A - ROBOCZY'!H30&gt;3,180,IF('S9A - ROBOCZY'!H30="","",IF(MOD('S9A - ROBOCZY'!H30,1)=0,'S9A - ROBOCZY'!H30*60,INT('S9A - ROBOCZY'!H30)*60+MOD('S9A - ROBOCZY'!H30,1)*100)))))</f>
        <v/>
      </c>
      <c r="I31" s="28" t="str">
        <f>IF('S9A - ROBOCZY'!I30="-","-",IF('S9A - ROBOCZY'!I30="DQ","DQ",IF('S9A - ROBOCZY'!I30&gt;3,180,IF('S9A - ROBOCZY'!I30="","",IF(MOD('S9A - ROBOCZY'!I30,1)=0,'S9A - ROBOCZY'!I30*60,INT('S9A - ROBOCZY'!I30)*60+MOD('S9A - ROBOCZY'!I30,1)*100)))))</f>
        <v/>
      </c>
      <c r="J31" s="28" t="str">
        <f>IF('S9A - ROBOCZY'!J30="-","-",IF('S9A - ROBOCZY'!J30="DQ","DQ",IF('S9A - ROBOCZY'!J30="","",IF(MOD('S9A - ROBOCZY'!J30,1)=0,'S9A - ROBOCZY'!J30*60,INT('S9A - ROBOCZY'!J30)*60+MOD('S9A - ROBOCZY'!J30,1)*100))))</f>
        <v/>
      </c>
      <c r="K31" s="28" t="str">
        <f t="shared" si="1"/>
        <v/>
      </c>
      <c r="L31" s="28"/>
    </row>
    <row r="32" spans="1:12">
      <c r="A32" s="4"/>
      <c r="G32" s="28" t="str">
        <f>IF('S9A - ROBOCZY'!G31="-","-",IF('S9A - ROBOCZY'!G31="DQ","DQ",IF('S9A - ROBOCZY'!G31&gt;3,180,IF('S9A - ROBOCZY'!G31="","",IF(MOD('S9A - ROBOCZY'!G31,1)=0,'S9A - ROBOCZY'!G31*60,INT('S9A - ROBOCZY'!G31)*60+MOD('S9A - ROBOCZY'!G31,1)*100)))))</f>
        <v/>
      </c>
      <c r="H32" s="28" t="str">
        <f>IF('S9A - ROBOCZY'!H31="-","-",IF('S9A - ROBOCZY'!H31="DQ","DQ",IF('S9A - ROBOCZY'!H31&gt;3,180,IF('S9A - ROBOCZY'!H31="","",IF(MOD('S9A - ROBOCZY'!H31,1)=0,'S9A - ROBOCZY'!H31*60,INT('S9A - ROBOCZY'!H31)*60+MOD('S9A - ROBOCZY'!H31,1)*100)))))</f>
        <v/>
      </c>
      <c r="I32" s="28" t="str">
        <f>IF('S9A - ROBOCZY'!I31="-","-",IF('S9A - ROBOCZY'!I31="DQ","DQ",IF('S9A - ROBOCZY'!I31&gt;3,180,IF('S9A - ROBOCZY'!I31="","",IF(MOD('S9A - ROBOCZY'!I31,1)=0,'S9A - ROBOCZY'!I31*60,INT('S9A - ROBOCZY'!I31)*60+MOD('S9A - ROBOCZY'!I31,1)*100)))))</f>
        <v/>
      </c>
      <c r="J32" s="28" t="str">
        <f>IF('S9A - ROBOCZY'!J31="-","-",IF('S9A - ROBOCZY'!J31="DQ","DQ",IF('S9A - ROBOCZY'!J31="","",IF(MOD('S9A - ROBOCZY'!J31,1)=0,'S9A - ROBOCZY'!J31*60,INT('S9A - ROBOCZY'!J31)*60+MOD('S9A - ROBOCZY'!J31,1)*100))))</f>
        <v/>
      </c>
      <c r="K32" s="28" t="str">
        <f t="shared" si="1"/>
        <v/>
      </c>
      <c r="L32" s="28"/>
    </row>
    <row r="33" spans="1:12">
      <c r="A33" s="4"/>
      <c r="G33" s="28" t="str">
        <f>IF('S9A - ROBOCZY'!G32="-","-",IF('S9A - ROBOCZY'!G32="DQ","DQ",IF('S9A - ROBOCZY'!G32&gt;3,180,IF('S9A - ROBOCZY'!G32="","",IF(MOD('S9A - ROBOCZY'!G32,1)=0,'S9A - ROBOCZY'!G32*60,INT('S9A - ROBOCZY'!G32)*60+MOD('S9A - ROBOCZY'!G32,1)*100)))))</f>
        <v/>
      </c>
      <c r="H33" s="28" t="str">
        <f>IF('S9A - ROBOCZY'!H32="-","-",IF('S9A - ROBOCZY'!H32="DQ","DQ",IF('S9A - ROBOCZY'!H32&gt;3,180,IF('S9A - ROBOCZY'!H32="","",IF(MOD('S9A - ROBOCZY'!H32,1)=0,'S9A - ROBOCZY'!H32*60,INT('S9A - ROBOCZY'!H32)*60+MOD('S9A - ROBOCZY'!H32,1)*100)))))</f>
        <v/>
      </c>
      <c r="I33" s="28" t="str">
        <f>IF('S9A - ROBOCZY'!I32="-","-",IF('S9A - ROBOCZY'!I32="DQ","DQ",IF('S9A - ROBOCZY'!I32&gt;3,180,IF('S9A - ROBOCZY'!I32="","",IF(MOD('S9A - ROBOCZY'!I32,1)=0,'S9A - ROBOCZY'!I32*60,INT('S9A - ROBOCZY'!I32)*60+MOD('S9A - ROBOCZY'!I32,1)*100)))))</f>
        <v/>
      </c>
      <c r="J33" s="28" t="str">
        <f>IF('S9A - ROBOCZY'!J32="-","-",IF('S9A - ROBOCZY'!J32="DQ","DQ",IF('S9A - ROBOCZY'!J32="","",IF(MOD('S9A - ROBOCZY'!J32,1)=0,'S9A - ROBOCZY'!J32*60,INT('S9A - ROBOCZY'!J32)*60+MOD('S9A - ROBOCZY'!J32,1)*100))))</f>
        <v/>
      </c>
      <c r="K33" s="28" t="str">
        <f t="shared" si="1"/>
        <v/>
      </c>
      <c r="L33" s="28"/>
    </row>
    <row r="34" spans="1:12">
      <c r="A34" s="4"/>
      <c r="G34" s="28" t="str">
        <f>IF('S9A - ROBOCZY'!G33="-","-",IF('S9A - ROBOCZY'!G33="DQ","DQ",IF('S9A - ROBOCZY'!G33&gt;3,180,IF('S9A - ROBOCZY'!G33="","",IF(MOD('S9A - ROBOCZY'!G33,1)=0,'S9A - ROBOCZY'!G33*60,INT('S9A - ROBOCZY'!G33)*60+MOD('S9A - ROBOCZY'!G33,1)*100)))))</f>
        <v/>
      </c>
      <c r="H34" s="28" t="str">
        <f>IF('S9A - ROBOCZY'!H33="-","-",IF('S9A - ROBOCZY'!H33="DQ","DQ",IF('S9A - ROBOCZY'!H33&gt;3,180,IF('S9A - ROBOCZY'!H33="","",IF(MOD('S9A - ROBOCZY'!H33,1)=0,'S9A - ROBOCZY'!H33*60,INT('S9A - ROBOCZY'!H33)*60+MOD('S9A - ROBOCZY'!H33,1)*100)))))</f>
        <v/>
      </c>
      <c r="I34" s="28" t="str">
        <f>IF('S9A - ROBOCZY'!I33="-","-",IF('S9A - ROBOCZY'!I33="DQ","DQ",IF('S9A - ROBOCZY'!I33&gt;3,180,IF('S9A - ROBOCZY'!I33="","",IF(MOD('S9A - ROBOCZY'!I33,1)=0,'S9A - ROBOCZY'!I33*60,INT('S9A - ROBOCZY'!I33)*60+MOD('S9A - ROBOCZY'!I33,1)*100)))))</f>
        <v/>
      </c>
      <c r="J34" s="28" t="str">
        <f>IF('S9A - ROBOCZY'!J33="-","-",IF('S9A - ROBOCZY'!J33="DQ","DQ",IF('S9A - ROBOCZY'!J33="","",IF(MOD('S9A - ROBOCZY'!J33,1)=0,'S9A - ROBOCZY'!J33*60,INT('S9A - ROBOCZY'!J33)*60+MOD('S9A - ROBOCZY'!J33,1)*100))))</f>
        <v/>
      </c>
      <c r="K34" s="28" t="str">
        <f t="shared" si="1"/>
        <v/>
      </c>
      <c r="L34" s="28"/>
    </row>
    <row r="35" spans="1:12">
      <c r="A35" s="4"/>
      <c r="G35" s="28" t="str">
        <f>IF('S9A - ROBOCZY'!G34="-","-",IF('S9A - ROBOCZY'!G34="DQ","DQ",IF('S9A - ROBOCZY'!G34&gt;3,180,IF('S9A - ROBOCZY'!G34="","",IF(MOD('S9A - ROBOCZY'!G34,1)=0,'S9A - ROBOCZY'!G34*60,INT('S9A - ROBOCZY'!G34)*60+MOD('S9A - ROBOCZY'!G34,1)*100)))))</f>
        <v/>
      </c>
      <c r="H35" s="28" t="str">
        <f>IF('S9A - ROBOCZY'!H34="-","-",IF('S9A - ROBOCZY'!H34="DQ","DQ",IF('S9A - ROBOCZY'!H34&gt;3,180,IF('S9A - ROBOCZY'!H34="","",IF(MOD('S9A - ROBOCZY'!H34,1)=0,'S9A - ROBOCZY'!H34*60,INT('S9A - ROBOCZY'!H34)*60+MOD('S9A - ROBOCZY'!H34,1)*100)))))</f>
        <v/>
      </c>
      <c r="I35" s="28" t="str">
        <f>IF('S9A - ROBOCZY'!I34="-","-",IF('S9A - ROBOCZY'!I34="DQ","DQ",IF('S9A - ROBOCZY'!I34&gt;3,180,IF('S9A - ROBOCZY'!I34="","",IF(MOD('S9A - ROBOCZY'!I34,1)=0,'S9A - ROBOCZY'!I34*60,INT('S9A - ROBOCZY'!I34)*60+MOD('S9A - ROBOCZY'!I34,1)*100)))))</f>
        <v/>
      </c>
      <c r="J35" s="28" t="str">
        <f>IF('S9A - ROBOCZY'!J34="-","-",IF('S9A - ROBOCZY'!J34="DQ","DQ",IF('S9A - ROBOCZY'!J34="","",IF(MOD('S9A - ROBOCZY'!J34,1)=0,'S9A - ROBOCZY'!J34*60,INT('S9A - ROBOCZY'!J34)*60+MOD('S9A - ROBOCZY'!J34,1)*100))))</f>
        <v/>
      </c>
      <c r="K35" s="28" t="str">
        <f t="shared" si="1"/>
        <v/>
      </c>
      <c r="L35" s="28"/>
    </row>
    <row r="36" spans="1:12">
      <c r="A36" s="4"/>
      <c r="G36" s="28" t="str">
        <f>IF('S9A - ROBOCZY'!G35="-","-",IF('S9A - ROBOCZY'!G35="DQ","DQ",IF('S9A - ROBOCZY'!G35&gt;3,180,IF('S9A - ROBOCZY'!G35="","",IF(MOD('S9A - ROBOCZY'!G35,1)=0,'S9A - ROBOCZY'!G35*60,INT('S9A - ROBOCZY'!G35)*60+MOD('S9A - ROBOCZY'!G35,1)*100)))))</f>
        <v/>
      </c>
      <c r="H36" s="28" t="str">
        <f>IF('S9A - ROBOCZY'!H35="-","-",IF('S9A - ROBOCZY'!H35="DQ","DQ",IF('S9A - ROBOCZY'!H35&gt;3,180,IF('S9A - ROBOCZY'!H35="","",IF(MOD('S9A - ROBOCZY'!H35,1)=0,'S9A - ROBOCZY'!H35*60,INT('S9A - ROBOCZY'!H35)*60+MOD('S9A - ROBOCZY'!H35,1)*100)))))</f>
        <v/>
      </c>
      <c r="I36" s="28" t="str">
        <f>IF('S9A - ROBOCZY'!I35="-","-",IF('S9A - ROBOCZY'!I35="DQ","DQ",IF('S9A - ROBOCZY'!I35&gt;3,180,IF('S9A - ROBOCZY'!I35="","",IF(MOD('S9A - ROBOCZY'!I35,1)=0,'S9A - ROBOCZY'!I35*60,INT('S9A - ROBOCZY'!I35)*60+MOD('S9A - ROBOCZY'!I35,1)*100)))))</f>
        <v/>
      </c>
      <c r="J36" s="28" t="str">
        <f>IF('S9A - ROBOCZY'!J35="-","-",IF('S9A - ROBOCZY'!J35="DQ","DQ",IF('S9A - ROBOCZY'!J35="","",IF(MOD('S9A - ROBOCZY'!J35,1)=0,'S9A - ROBOCZY'!J35*60,INT('S9A - ROBOCZY'!J35)*60+MOD('S9A - ROBOCZY'!J35,1)*100))))</f>
        <v/>
      </c>
      <c r="K36" s="28" t="str">
        <f t="shared" si="1"/>
        <v/>
      </c>
      <c r="L36" s="28"/>
    </row>
    <row r="37" spans="1:12">
      <c r="A37" s="4"/>
      <c r="G37" s="28" t="str">
        <f>IF('S9A - ROBOCZY'!G36="-","-",IF('S9A - ROBOCZY'!G36="DQ","DQ",IF('S9A - ROBOCZY'!G36&gt;3,180,IF('S9A - ROBOCZY'!G36="","",IF(MOD('S9A - ROBOCZY'!G36,1)=0,'S9A - ROBOCZY'!G36*60,INT('S9A - ROBOCZY'!G36)*60+MOD('S9A - ROBOCZY'!G36,1)*100)))))</f>
        <v/>
      </c>
      <c r="H37" s="28" t="str">
        <f>IF('S9A - ROBOCZY'!H36="-","-",IF('S9A - ROBOCZY'!H36="DQ","DQ",IF('S9A - ROBOCZY'!H36&gt;3,180,IF('S9A - ROBOCZY'!H36="","",IF(MOD('S9A - ROBOCZY'!H36,1)=0,'S9A - ROBOCZY'!H36*60,INT('S9A - ROBOCZY'!H36)*60+MOD('S9A - ROBOCZY'!H36,1)*100)))))</f>
        <v/>
      </c>
      <c r="I37" s="28" t="str">
        <f>IF('S9A - ROBOCZY'!I36="-","-",IF('S9A - ROBOCZY'!I36="DQ","DQ",IF('S9A - ROBOCZY'!I36&gt;3,180,IF('S9A - ROBOCZY'!I36="","",IF(MOD('S9A - ROBOCZY'!I36,1)=0,'S9A - ROBOCZY'!I36*60,INT('S9A - ROBOCZY'!I36)*60+MOD('S9A - ROBOCZY'!I36,1)*100)))))</f>
        <v/>
      </c>
      <c r="J37" s="28" t="str">
        <f>IF('S9A - ROBOCZY'!J36="-","-",IF('S9A - ROBOCZY'!J36="DQ","DQ",IF('S9A - ROBOCZY'!J36="","",IF(MOD('S9A - ROBOCZY'!J36,1)=0,'S9A - ROBOCZY'!J36*60,INT('S9A - ROBOCZY'!J36)*60+MOD('S9A - ROBOCZY'!J36,1)*100))))</f>
        <v/>
      </c>
      <c r="K37" s="28" t="str">
        <f t="shared" si="1"/>
        <v/>
      </c>
      <c r="L37" s="28"/>
    </row>
    <row r="38" spans="1:12">
      <c r="G38" t="str">
        <f>IF('S4A - ROBOCZY'!G37="-","-",IF('S4A - ROBOCZY'!G37="DQ","DQ",IF('S4A - ROBOCZY'!G37&gt;3,180,IF('S4A - ROBOCZY'!G37="","",IF(MOD('S4A - ROBOCZY'!G37,1)=0,'S4A - ROBOCZY'!G37*60,INT('S4A - ROBOCZY'!G37)*60+MOD('S4A - ROBOCZY'!G37,1)*100)))))</f>
        <v/>
      </c>
    </row>
  </sheetData>
  <mergeCells count="2">
    <mergeCell ref="A1:L1"/>
    <mergeCell ref="A18:L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6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defaultColWidth="14.42578125" defaultRowHeight="15.75" customHeight="1"/>
  <cols>
    <col min="1" max="1" width="3.7109375" customWidth="1"/>
    <col min="2" max="2" width="15.7109375" customWidth="1"/>
    <col min="3" max="3" width="10.28515625" customWidth="1"/>
    <col min="4" max="4" width="27.42578125" customWidth="1"/>
    <col min="5" max="5" width="16.7109375" customWidth="1"/>
    <col min="6" max="6" width="18.85546875" customWidth="1"/>
    <col min="7" max="12" width="11" customWidth="1"/>
    <col min="13" max="13" width="12.140625" customWidth="1"/>
    <col min="14" max="14" width="6.5703125" customWidth="1"/>
    <col min="15" max="15" width="9.140625" customWidth="1"/>
  </cols>
  <sheetData>
    <row r="1" spans="1:18">
      <c r="A1" s="31" t="s">
        <v>0</v>
      </c>
      <c r="B1" s="31" t="s">
        <v>3</v>
      </c>
      <c r="C1" s="4" t="s">
        <v>4</v>
      </c>
      <c r="D1" s="31" t="s">
        <v>5</v>
      </c>
      <c r="E1" s="21" t="s">
        <v>6</v>
      </c>
      <c r="F1" s="21" t="s">
        <v>8</v>
      </c>
      <c r="G1" s="4" t="s">
        <v>10</v>
      </c>
      <c r="H1" s="4" t="s">
        <v>176</v>
      </c>
      <c r="I1" s="4" t="s">
        <v>11</v>
      </c>
      <c r="J1" s="4" t="s">
        <v>176</v>
      </c>
      <c r="K1" s="4" t="s">
        <v>12</v>
      </c>
      <c r="L1" s="4" t="s">
        <v>176</v>
      </c>
      <c r="M1" s="4" t="s">
        <v>13</v>
      </c>
      <c r="N1" s="4" t="s">
        <v>14</v>
      </c>
      <c r="O1" s="4" t="s">
        <v>15</v>
      </c>
      <c r="P1" s="4"/>
      <c r="Q1" s="4"/>
      <c r="R1" s="4"/>
    </row>
    <row r="2" spans="1:18">
      <c r="A2" s="4">
        <v>1</v>
      </c>
      <c r="B2" s="26" t="s">
        <v>84</v>
      </c>
      <c r="C2" s="26" t="s">
        <v>20</v>
      </c>
      <c r="D2" s="26" t="s">
        <v>22</v>
      </c>
      <c r="E2" s="23" t="s">
        <v>85</v>
      </c>
      <c r="F2" s="29">
        <v>47</v>
      </c>
      <c r="G2" s="66" t="s">
        <v>139</v>
      </c>
      <c r="H2" s="66"/>
      <c r="I2" s="66"/>
      <c r="J2" s="47"/>
      <c r="K2" s="66">
        <v>527.29999999999995</v>
      </c>
      <c r="L2" s="47"/>
      <c r="M2" s="47"/>
      <c r="N2" s="47"/>
      <c r="O2" s="28"/>
    </row>
    <row r="3" spans="1:18">
      <c r="A3" s="4">
        <v>2</v>
      </c>
      <c r="B3" s="26" t="s">
        <v>17</v>
      </c>
      <c r="C3" s="26" t="s">
        <v>20</v>
      </c>
      <c r="D3" s="26" t="s">
        <v>22</v>
      </c>
      <c r="E3" s="23" t="s">
        <v>23</v>
      </c>
      <c r="F3" s="29">
        <v>8</v>
      </c>
      <c r="G3" s="66" t="s">
        <v>139</v>
      </c>
      <c r="H3" s="66"/>
      <c r="I3" s="47"/>
      <c r="J3" s="47"/>
      <c r="K3" s="47"/>
      <c r="L3" s="47"/>
      <c r="M3" s="47"/>
      <c r="N3" s="47"/>
      <c r="O3" s="28"/>
    </row>
    <row r="4" spans="1:18">
      <c r="A4" s="4">
        <v>3</v>
      </c>
      <c r="B4" s="26" t="s">
        <v>86</v>
      </c>
      <c r="C4" s="26" t="s">
        <v>87</v>
      </c>
      <c r="D4" s="26" t="s">
        <v>88</v>
      </c>
      <c r="E4" s="22" t="s">
        <v>89</v>
      </c>
      <c r="F4" s="29">
        <v>40</v>
      </c>
      <c r="G4" s="66">
        <v>307.2</v>
      </c>
      <c r="H4" s="66"/>
      <c r="I4" s="66" t="s">
        <v>177</v>
      </c>
      <c r="J4" s="47"/>
      <c r="K4" s="47"/>
      <c r="L4" s="47"/>
      <c r="M4" s="47"/>
      <c r="N4" s="47"/>
      <c r="O4" s="28"/>
    </row>
    <row r="5" spans="1:18">
      <c r="A5" s="4">
        <v>4</v>
      </c>
      <c r="B5" s="26" t="s">
        <v>92</v>
      </c>
      <c r="C5" s="26" t="s">
        <v>94</v>
      </c>
      <c r="D5" s="26" t="s">
        <v>96</v>
      </c>
      <c r="E5" s="22" t="s">
        <v>97</v>
      </c>
      <c r="F5" s="28"/>
      <c r="G5" s="66"/>
      <c r="H5" s="66"/>
      <c r="I5" s="47"/>
      <c r="J5" s="47"/>
      <c r="K5" s="47"/>
      <c r="L5" s="47"/>
      <c r="M5" s="47"/>
      <c r="N5" s="47"/>
      <c r="O5" s="28"/>
    </row>
    <row r="6" spans="1:18">
      <c r="A6" s="4">
        <v>5</v>
      </c>
      <c r="B6" s="26" t="s">
        <v>98</v>
      </c>
      <c r="C6" s="26" t="s">
        <v>99</v>
      </c>
      <c r="D6" s="26" t="s">
        <v>100</v>
      </c>
      <c r="E6" s="22" t="s">
        <v>101</v>
      </c>
      <c r="F6" s="29">
        <v>35</v>
      </c>
      <c r="G6" s="66" t="s">
        <v>139</v>
      </c>
      <c r="H6" s="66"/>
      <c r="I6" s="66" t="s">
        <v>177</v>
      </c>
      <c r="J6" s="47"/>
      <c r="K6" s="66">
        <v>455.6</v>
      </c>
      <c r="L6" s="47"/>
      <c r="M6" s="47"/>
      <c r="N6" s="47"/>
      <c r="O6" s="28"/>
    </row>
    <row r="7" spans="1:18">
      <c r="A7" s="4">
        <v>6</v>
      </c>
      <c r="B7" s="26" t="s">
        <v>102</v>
      </c>
      <c r="C7" s="26" t="s">
        <v>103</v>
      </c>
      <c r="D7" s="26" t="s">
        <v>100</v>
      </c>
      <c r="E7" s="22" t="s">
        <v>104</v>
      </c>
      <c r="F7" s="29">
        <v>38</v>
      </c>
      <c r="G7" s="66" t="s">
        <v>139</v>
      </c>
      <c r="H7" s="66"/>
      <c r="I7" s="66" t="s">
        <v>177</v>
      </c>
      <c r="J7" s="47"/>
      <c r="K7" s="66">
        <v>262.5</v>
      </c>
      <c r="L7" s="47"/>
      <c r="M7" s="47"/>
      <c r="N7" s="47"/>
      <c r="O7" s="28"/>
    </row>
    <row r="8" spans="1:18">
      <c r="A8" s="4">
        <v>7</v>
      </c>
      <c r="B8" s="26" t="s">
        <v>91</v>
      </c>
      <c r="C8" s="26" t="s">
        <v>66</v>
      </c>
      <c r="D8" s="26" t="s">
        <v>93</v>
      </c>
      <c r="E8" s="22" t="s">
        <v>95</v>
      </c>
      <c r="F8" s="29">
        <v>46</v>
      </c>
      <c r="G8" s="47"/>
      <c r="H8" s="47"/>
      <c r="I8" s="66">
        <v>584.79999999999995</v>
      </c>
      <c r="J8" s="47"/>
      <c r="K8" s="66">
        <v>641.29999999999995</v>
      </c>
      <c r="L8" s="47"/>
      <c r="M8" s="47"/>
      <c r="N8" s="47"/>
      <c r="O8" s="28"/>
    </row>
    <row r="9" spans="1:18">
      <c r="A9" s="4">
        <v>8</v>
      </c>
      <c r="B9" s="26" t="s">
        <v>45</v>
      </c>
      <c r="C9" s="26" t="s">
        <v>46</v>
      </c>
      <c r="D9" s="26" t="s">
        <v>22</v>
      </c>
      <c r="E9" s="22" t="s">
        <v>47</v>
      </c>
      <c r="F9" s="29">
        <v>50</v>
      </c>
      <c r="G9" s="66">
        <v>426.3</v>
      </c>
      <c r="H9" s="66"/>
      <c r="I9" s="47"/>
      <c r="J9" s="47"/>
      <c r="K9" s="66">
        <v>502.1</v>
      </c>
      <c r="L9" s="47"/>
      <c r="M9" s="47"/>
      <c r="N9" s="47"/>
      <c r="O9" s="28"/>
    </row>
    <row r="10" spans="1:18">
      <c r="A10" s="4">
        <v>9</v>
      </c>
      <c r="B10" s="26" t="s">
        <v>32</v>
      </c>
      <c r="C10" s="26" t="s">
        <v>34</v>
      </c>
      <c r="D10" s="26" t="s">
        <v>35</v>
      </c>
      <c r="E10" s="23" t="s">
        <v>36</v>
      </c>
      <c r="F10" s="29">
        <v>29</v>
      </c>
      <c r="G10" s="66">
        <v>418.7</v>
      </c>
      <c r="H10" s="66"/>
      <c r="I10" s="66">
        <v>447.5</v>
      </c>
      <c r="J10" s="47"/>
      <c r="K10" s="47"/>
      <c r="L10" s="47"/>
      <c r="M10" s="47"/>
      <c r="N10" s="47"/>
      <c r="O10" s="28"/>
    </row>
    <row r="11" spans="1:18">
      <c r="A11" s="4">
        <v>10</v>
      </c>
      <c r="B11" s="26" t="s">
        <v>38</v>
      </c>
      <c r="C11" s="26" t="s">
        <v>39</v>
      </c>
      <c r="D11" s="26" t="s">
        <v>35</v>
      </c>
      <c r="E11" s="23" t="s">
        <v>40</v>
      </c>
      <c r="F11" s="29">
        <v>60</v>
      </c>
      <c r="G11" s="66" t="s">
        <v>177</v>
      </c>
      <c r="H11" s="66"/>
      <c r="I11" s="66">
        <v>177.8</v>
      </c>
      <c r="J11" s="47"/>
      <c r="K11" s="66" t="s">
        <v>139</v>
      </c>
      <c r="L11" s="47"/>
      <c r="M11" s="47"/>
      <c r="N11" s="47"/>
      <c r="O11" s="28"/>
    </row>
    <row r="12" spans="1:18">
      <c r="A12" s="4">
        <v>11</v>
      </c>
      <c r="B12" s="26" t="s">
        <v>65</v>
      </c>
      <c r="C12" s="26" t="s">
        <v>66</v>
      </c>
      <c r="D12" s="26" t="s">
        <v>67</v>
      </c>
      <c r="E12" s="23" t="s">
        <v>68</v>
      </c>
      <c r="F12" s="29">
        <v>30</v>
      </c>
      <c r="G12" s="66" t="s">
        <v>139</v>
      </c>
      <c r="H12" s="66"/>
      <c r="I12" s="66" t="s">
        <v>139</v>
      </c>
      <c r="J12" s="47"/>
      <c r="K12" s="66">
        <v>350.6</v>
      </c>
      <c r="L12" s="47"/>
      <c r="M12" s="47"/>
      <c r="N12" s="47"/>
      <c r="O12" s="28"/>
    </row>
    <row r="13" spans="1:18">
      <c r="A13" s="4">
        <v>12</v>
      </c>
      <c r="B13" s="26" t="s">
        <v>49</v>
      </c>
      <c r="C13" s="26" t="s">
        <v>50</v>
      </c>
      <c r="D13" s="26" t="s">
        <v>22</v>
      </c>
      <c r="E13" s="23" t="s">
        <v>51</v>
      </c>
      <c r="F13" s="29">
        <v>9</v>
      </c>
      <c r="G13" s="66" t="s">
        <v>139</v>
      </c>
      <c r="H13" s="66"/>
      <c r="I13" s="47"/>
      <c r="J13" s="47"/>
      <c r="K13" s="47"/>
      <c r="L13" s="47"/>
      <c r="M13" s="47"/>
      <c r="N13" s="47"/>
      <c r="O13" s="28"/>
    </row>
    <row r="14" spans="1:18">
      <c r="A14" s="4">
        <v>13</v>
      </c>
      <c r="B14" s="26" t="s">
        <v>52</v>
      </c>
      <c r="C14" s="26" t="s">
        <v>53</v>
      </c>
      <c r="D14" s="26" t="s">
        <v>54</v>
      </c>
      <c r="E14" s="23" t="s">
        <v>55</v>
      </c>
      <c r="F14" s="29">
        <v>92</v>
      </c>
      <c r="G14" s="47"/>
      <c r="H14" s="66"/>
      <c r="I14" s="66">
        <v>651.5</v>
      </c>
      <c r="J14" s="47"/>
      <c r="K14" s="66">
        <v>639.29999999999995</v>
      </c>
      <c r="L14" s="47"/>
      <c r="M14" s="47"/>
      <c r="N14" s="47"/>
      <c r="O14" s="28"/>
    </row>
    <row r="15" spans="1:18">
      <c r="A15" s="4">
        <v>14</v>
      </c>
      <c r="B15" s="26" t="s">
        <v>69</v>
      </c>
      <c r="C15" s="26" t="s">
        <v>70</v>
      </c>
      <c r="D15" s="26" t="s">
        <v>71</v>
      </c>
      <c r="E15" s="23" t="s">
        <v>72</v>
      </c>
      <c r="F15" s="29">
        <v>34</v>
      </c>
      <c r="G15" s="66" t="s">
        <v>177</v>
      </c>
      <c r="H15" s="66"/>
      <c r="I15" s="66" t="s">
        <v>139</v>
      </c>
      <c r="J15" s="47"/>
      <c r="K15" s="66">
        <v>126.1</v>
      </c>
      <c r="L15" s="47"/>
      <c r="M15" s="47"/>
      <c r="N15" s="47"/>
      <c r="O15" s="28"/>
    </row>
    <row r="16" spans="1:18">
      <c r="A16" s="4">
        <v>15</v>
      </c>
      <c r="B16" s="26" t="s">
        <v>123</v>
      </c>
      <c r="C16" s="26" t="s">
        <v>124</v>
      </c>
      <c r="D16" s="26" t="s">
        <v>63</v>
      </c>
      <c r="E16" s="23" t="s">
        <v>125</v>
      </c>
      <c r="F16" s="29">
        <v>95</v>
      </c>
      <c r="G16" s="47"/>
      <c r="H16" s="66" t="s">
        <v>76</v>
      </c>
      <c r="I16" s="47"/>
      <c r="J16" s="47"/>
      <c r="K16" s="47"/>
      <c r="L16" s="47"/>
      <c r="M16" s="47"/>
      <c r="N16" s="47"/>
      <c r="O16" s="28"/>
    </row>
    <row r="17" spans="1:15">
      <c r="A17" s="4">
        <v>16</v>
      </c>
      <c r="B17" s="26" t="s">
        <v>41</v>
      </c>
      <c r="C17" s="26" t="s">
        <v>42</v>
      </c>
      <c r="D17" s="26" t="s">
        <v>43</v>
      </c>
      <c r="E17" s="22" t="s">
        <v>44</v>
      </c>
      <c r="F17" s="29">
        <v>99</v>
      </c>
      <c r="G17" s="66">
        <v>606.79999999999995</v>
      </c>
      <c r="H17" s="66"/>
      <c r="I17" s="47"/>
      <c r="J17" s="47"/>
      <c r="K17" s="47"/>
      <c r="L17" s="47"/>
      <c r="M17" s="47"/>
      <c r="N17" s="47"/>
      <c r="O17" s="28"/>
    </row>
    <row r="18" spans="1:15">
      <c r="A18" s="4">
        <v>17</v>
      </c>
      <c r="B18" s="26" t="s">
        <v>16</v>
      </c>
      <c r="C18" s="26" t="s">
        <v>18</v>
      </c>
      <c r="D18" s="26" t="s">
        <v>19</v>
      </c>
      <c r="E18" s="22" t="s">
        <v>21</v>
      </c>
      <c r="F18" s="29">
        <v>78</v>
      </c>
      <c r="G18" s="66">
        <v>690.4</v>
      </c>
      <c r="H18" s="66"/>
      <c r="I18" s="47"/>
      <c r="J18" s="66"/>
      <c r="K18" s="47"/>
      <c r="L18" s="47"/>
      <c r="M18" s="47"/>
      <c r="N18" s="47"/>
      <c r="O18" s="28"/>
    </row>
    <row r="19" spans="1:15">
      <c r="A19" s="4">
        <v>18</v>
      </c>
      <c r="B19" s="26" t="s">
        <v>126</v>
      </c>
      <c r="C19" s="26" t="s">
        <v>127</v>
      </c>
      <c r="D19" s="26" t="s">
        <v>128</v>
      </c>
      <c r="E19" s="23" t="s">
        <v>129</v>
      </c>
      <c r="F19" s="29">
        <v>66</v>
      </c>
      <c r="G19" s="66"/>
      <c r="H19" s="66" t="s">
        <v>76</v>
      </c>
      <c r="I19" s="47"/>
      <c r="J19" s="47"/>
      <c r="K19" s="47"/>
      <c r="L19" s="47"/>
      <c r="M19" s="47"/>
      <c r="N19" s="47"/>
      <c r="O19" s="28"/>
    </row>
    <row r="20" spans="1:15">
      <c r="A20" s="4"/>
      <c r="G20" s="47"/>
      <c r="H20" s="47"/>
      <c r="I20" s="47"/>
      <c r="J20" s="47"/>
      <c r="K20" s="47"/>
      <c r="L20" s="47"/>
      <c r="M20" s="47"/>
      <c r="N20" s="47"/>
      <c r="O20" s="28"/>
    </row>
    <row r="21" spans="1:15">
      <c r="A21" s="4"/>
      <c r="G21" s="47"/>
      <c r="H21" s="47"/>
      <c r="I21" s="47"/>
      <c r="J21" s="47"/>
      <c r="K21" s="47"/>
      <c r="L21" s="47"/>
      <c r="M21" s="47"/>
      <c r="N21" s="47"/>
      <c r="O21" s="28"/>
    </row>
    <row r="22" spans="1:15">
      <c r="A22" s="4"/>
      <c r="G22" s="47"/>
      <c r="H22" s="47"/>
      <c r="I22" s="47"/>
      <c r="J22" s="47"/>
      <c r="K22" s="47"/>
      <c r="L22" s="47"/>
      <c r="M22" s="47"/>
      <c r="N22" s="47"/>
      <c r="O22" s="28"/>
    </row>
    <row r="23" spans="1:15">
      <c r="A23" s="4"/>
      <c r="G23" s="47"/>
      <c r="H23" s="47"/>
      <c r="I23" s="47"/>
      <c r="J23" s="47"/>
      <c r="K23" s="47"/>
      <c r="L23" s="47"/>
      <c r="M23" s="47"/>
      <c r="N23" s="47"/>
      <c r="O23" s="28"/>
    </row>
    <row r="24" spans="1:15">
      <c r="A24" s="4"/>
      <c r="G24" s="47"/>
      <c r="H24" s="47"/>
      <c r="I24" s="47"/>
      <c r="J24" s="47"/>
      <c r="K24" s="47"/>
      <c r="L24" s="47"/>
      <c r="M24" s="47"/>
      <c r="N24" s="47"/>
      <c r="O24" s="28"/>
    </row>
    <row r="25" spans="1:15">
      <c r="A25" s="4"/>
      <c r="G25" s="47"/>
      <c r="H25" s="47"/>
      <c r="I25" s="47"/>
      <c r="J25" s="47"/>
      <c r="K25" s="47"/>
      <c r="L25" s="47"/>
      <c r="M25" s="47"/>
      <c r="N25" s="47"/>
      <c r="O25" s="28"/>
    </row>
    <row r="26" spans="1:15">
      <c r="A26" s="4"/>
      <c r="G26" s="47"/>
      <c r="H26" s="47"/>
      <c r="I26" s="47"/>
      <c r="J26" s="47"/>
      <c r="K26" s="47"/>
      <c r="L26" s="47"/>
      <c r="M26" s="47"/>
      <c r="N26" s="47"/>
      <c r="O26" s="28"/>
    </row>
    <row r="27" spans="1:15">
      <c r="A27" s="4"/>
      <c r="G27" s="47"/>
      <c r="H27" s="47"/>
      <c r="I27" s="47"/>
      <c r="J27" s="47"/>
      <c r="K27" s="47"/>
      <c r="L27" s="47"/>
      <c r="M27" s="47"/>
      <c r="N27" s="47"/>
      <c r="O27" s="28"/>
    </row>
    <row r="28" spans="1:15">
      <c r="A28" s="4"/>
      <c r="G28" s="47"/>
      <c r="H28" s="47"/>
      <c r="I28" s="47"/>
      <c r="J28" s="47"/>
      <c r="K28" s="47"/>
      <c r="L28" s="47"/>
      <c r="M28" s="47"/>
      <c r="N28" s="47"/>
      <c r="O28" s="28"/>
    </row>
    <row r="29" spans="1:15">
      <c r="A29" s="4"/>
      <c r="G29" s="47"/>
      <c r="H29" s="47"/>
      <c r="I29" s="47"/>
      <c r="J29" s="47"/>
      <c r="K29" s="47"/>
      <c r="L29" s="47"/>
      <c r="M29" s="47"/>
      <c r="N29" s="47"/>
      <c r="O29" s="28"/>
    </row>
    <row r="30" spans="1:15">
      <c r="A30" s="4"/>
      <c r="G30" s="47"/>
      <c r="H30" s="47"/>
      <c r="I30" s="47"/>
      <c r="J30" s="47"/>
      <c r="K30" s="47"/>
      <c r="L30" s="47"/>
      <c r="M30" s="47"/>
      <c r="N30" s="47"/>
      <c r="O30" s="28"/>
    </row>
    <row r="31" spans="1:15">
      <c r="A31" s="4"/>
      <c r="G31" s="47"/>
      <c r="H31" s="47"/>
      <c r="I31" s="47"/>
      <c r="J31" s="47"/>
      <c r="K31" s="47"/>
      <c r="L31" s="47"/>
      <c r="M31" s="47"/>
      <c r="N31" s="47"/>
      <c r="O31" s="28"/>
    </row>
    <row r="32" spans="1:15">
      <c r="A32" s="4"/>
      <c r="G32" s="47"/>
      <c r="H32" s="47"/>
      <c r="I32" s="47"/>
      <c r="J32" s="47"/>
      <c r="K32" s="47"/>
      <c r="L32" s="47"/>
      <c r="M32" s="47"/>
      <c r="N32" s="47"/>
      <c r="O32" s="28"/>
    </row>
    <row r="33" spans="1:15">
      <c r="A33" s="4"/>
      <c r="G33" s="47"/>
      <c r="H33" s="47"/>
      <c r="I33" s="47"/>
      <c r="J33" s="47"/>
      <c r="K33" s="47"/>
      <c r="L33" s="47"/>
      <c r="M33" s="47"/>
      <c r="N33" s="47"/>
      <c r="O33" s="28"/>
    </row>
    <row r="34" spans="1:15">
      <c r="A34" s="4"/>
      <c r="G34" s="47"/>
      <c r="H34" s="47"/>
      <c r="I34" s="47"/>
      <c r="J34" s="47"/>
      <c r="K34" s="47"/>
      <c r="L34" s="47"/>
      <c r="M34" s="47"/>
      <c r="N34" s="47"/>
      <c r="O34" s="28"/>
    </row>
    <row r="35" spans="1:15">
      <c r="A35" s="4"/>
      <c r="G35" s="47"/>
      <c r="H35" s="47"/>
      <c r="I35" s="47"/>
      <c r="J35" s="47"/>
      <c r="K35" s="47"/>
      <c r="L35" s="47"/>
      <c r="M35" s="47"/>
      <c r="N35" s="47"/>
      <c r="O35" s="28"/>
    </row>
    <row r="36" spans="1:15">
      <c r="A36" s="4"/>
      <c r="G36" s="47"/>
      <c r="H36" s="47"/>
      <c r="I36" s="47"/>
      <c r="J36" s="47"/>
      <c r="K36" s="47"/>
      <c r="L36" s="47"/>
      <c r="M36" s="47"/>
      <c r="N36" s="47"/>
      <c r="O36" s="2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38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14.42578125" defaultRowHeight="15.75" customHeight="1"/>
  <cols>
    <col min="5" max="5" width="16.7109375" customWidth="1"/>
    <col min="6" max="6" width="18.85546875" customWidth="1"/>
    <col min="7" max="7" width="11" customWidth="1"/>
    <col min="8" max="8" width="12.28515625" customWidth="1"/>
    <col min="9" max="9" width="11" customWidth="1"/>
    <col min="10" max="10" width="12.28515625" customWidth="1"/>
    <col min="11" max="11" width="11" customWidth="1"/>
    <col min="12" max="12" width="12.28515625" customWidth="1"/>
    <col min="13" max="14" width="12.140625" customWidth="1"/>
    <col min="15" max="15" width="6.5703125" customWidth="1"/>
    <col min="16" max="16" width="9.140625" customWidth="1"/>
  </cols>
  <sheetData>
    <row r="1" spans="1:19">
      <c r="A1" s="31" t="s">
        <v>0</v>
      </c>
      <c r="B1" s="31" t="s">
        <v>3</v>
      </c>
      <c r="C1" s="4" t="s">
        <v>4</v>
      </c>
      <c r="D1" s="31" t="s">
        <v>5</v>
      </c>
      <c r="E1" s="21" t="s">
        <v>6</v>
      </c>
      <c r="F1" s="21" t="s">
        <v>8</v>
      </c>
      <c r="G1" s="74" t="s">
        <v>10</v>
      </c>
      <c r="H1" s="71"/>
      <c r="I1" s="74" t="s">
        <v>11</v>
      </c>
      <c r="J1" s="71"/>
      <c r="K1" s="74" t="s">
        <v>12</v>
      </c>
      <c r="L1" s="71"/>
      <c r="M1" s="74" t="s">
        <v>13</v>
      </c>
      <c r="N1" s="71"/>
      <c r="O1" s="4" t="s">
        <v>14</v>
      </c>
      <c r="P1" s="4" t="s">
        <v>15</v>
      </c>
      <c r="Q1" s="4"/>
      <c r="R1" s="4"/>
      <c r="S1" s="4"/>
    </row>
    <row r="2" spans="1:19">
      <c r="G2" s="4" t="s">
        <v>158</v>
      </c>
      <c r="H2" s="4" t="s">
        <v>159</v>
      </c>
      <c r="I2" s="4" t="s">
        <v>158</v>
      </c>
      <c r="J2" s="4" t="s">
        <v>159</v>
      </c>
      <c r="K2" s="4" t="s">
        <v>158</v>
      </c>
      <c r="L2" s="4" t="s">
        <v>159</v>
      </c>
      <c r="M2" s="4" t="s">
        <v>158</v>
      </c>
      <c r="N2" s="4" t="s">
        <v>159</v>
      </c>
      <c r="Q2" s="4"/>
      <c r="R2" s="4"/>
      <c r="S2" s="4"/>
    </row>
    <row r="3" spans="1:19">
      <c r="A3" s="4">
        <v>1</v>
      </c>
      <c r="G3" s="28"/>
      <c r="H3" s="29"/>
      <c r="I3" s="28"/>
      <c r="J3" s="28"/>
      <c r="K3" s="28"/>
      <c r="L3" s="28"/>
      <c r="M3" s="28"/>
      <c r="N3" s="28"/>
      <c r="O3" s="28" t="str">
        <f t="shared" ref="O3:O37" si="0">IF(G3="","", SUM(G3:M3))</f>
        <v/>
      </c>
      <c r="P3" s="28"/>
    </row>
    <row r="4" spans="1:19">
      <c r="A4" s="4">
        <v>2</v>
      </c>
      <c r="G4" s="29"/>
      <c r="H4" s="29"/>
      <c r="I4" s="29"/>
      <c r="J4" s="29"/>
      <c r="K4" s="29"/>
      <c r="L4" s="29"/>
      <c r="M4" s="28"/>
      <c r="N4" s="28"/>
      <c r="O4" s="28" t="str">
        <f t="shared" si="0"/>
        <v/>
      </c>
      <c r="P4" s="28"/>
    </row>
    <row r="5" spans="1:19">
      <c r="A5" s="4">
        <v>3</v>
      </c>
      <c r="G5" s="28"/>
      <c r="H5" s="28"/>
      <c r="I5" s="28"/>
      <c r="J5" s="28"/>
      <c r="K5" s="28"/>
      <c r="L5" s="28"/>
      <c r="M5" s="28"/>
      <c r="N5" s="28"/>
      <c r="O5" s="28" t="str">
        <f t="shared" si="0"/>
        <v/>
      </c>
      <c r="P5" s="28"/>
    </row>
    <row r="6" spans="1:19">
      <c r="A6" s="4">
        <v>4</v>
      </c>
      <c r="G6" s="28"/>
      <c r="H6" s="28"/>
      <c r="I6" s="28"/>
      <c r="J6" s="28"/>
      <c r="K6" s="28"/>
      <c r="L6" s="28"/>
      <c r="M6" s="28"/>
      <c r="N6" s="28"/>
      <c r="O6" s="28" t="str">
        <f t="shared" si="0"/>
        <v/>
      </c>
      <c r="P6" s="28"/>
    </row>
    <row r="7" spans="1:19">
      <c r="A7" s="4">
        <v>5</v>
      </c>
      <c r="G7" s="28"/>
      <c r="H7" s="28"/>
      <c r="I7" s="28"/>
      <c r="J7" s="28"/>
      <c r="K7" s="28"/>
      <c r="L7" s="28"/>
      <c r="M7" s="28"/>
      <c r="N7" s="28"/>
      <c r="O7" s="28" t="str">
        <f t="shared" si="0"/>
        <v/>
      </c>
      <c r="P7" s="28"/>
    </row>
    <row r="8" spans="1:19">
      <c r="A8" s="4">
        <v>6</v>
      </c>
      <c r="G8" s="28"/>
      <c r="H8" s="28"/>
      <c r="I8" s="28"/>
      <c r="J8" s="28"/>
      <c r="K8" s="28"/>
      <c r="L8" s="28"/>
      <c r="M8" s="28"/>
      <c r="N8" s="28"/>
      <c r="O8" s="28" t="str">
        <f t="shared" si="0"/>
        <v/>
      </c>
      <c r="P8" s="28"/>
    </row>
    <row r="9" spans="1:19">
      <c r="A9" s="4">
        <v>7</v>
      </c>
      <c r="G9" s="28"/>
      <c r="H9" s="28"/>
      <c r="I9" s="28"/>
      <c r="J9" s="28"/>
      <c r="K9" s="28"/>
      <c r="L9" s="28"/>
      <c r="M9" s="28"/>
      <c r="N9" s="28"/>
      <c r="O9" s="28" t="str">
        <f t="shared" si="0"/>
        <v/>
      </c>
      <c r="P9" s="28"/>
    </row>
    <row r="10" spans="1:19">
      <c r="A10" s="4">
        <v>8</v>
      </c>
      <c r="G10" s="28"/>
      <c r="H10" s="28"/>
      <c r="I10" s="28"/>
      <c r="J10" s="28"/>
      <c r="K10" s="28"/>
      <c r="L10" s="28"/>
      <c r="M10" s="28"/>
      <c r="N10" s="28"/>
      <c r="O10" s="28" t="str">
        <f t="shared" si="0"/>
        <v/>
      </c>
      <c r="P10" s="28"/>
    </row>
    <row r="11" spans="1:19">
      <c r="A11" s="4">
        <v>9</v>
      </c>
      <c r="G11" s="28"/>
      <c r="H11" s="28"/>
      <c r="I11" s="28"/>
      <c r="J11" s="28"/>
      <c r="K11" s="28"/>
      <c r="L11" s="28"/>
      <c r="M11" s="28"/>
      <c r="N11" s="28"/>
      <c r="O11" s="28" t="str">
        <f t="shared" si="0"/>
        <v/>
      </c>
      <c r="P11" s="28"/>
    </row>
    <row r="12" spans="1:19">
      <c r="A12" s="4">
        <v>10</v>
      </c>
      <c r="G12" s="28"/>
      <c r="H12" s="28"/>
      <c r="I12" s="28"/>
      <c r="J12" s="28"/>
      <c r="K12" s="28"/>
      <c r="L12" s="28"/>
      <c r="M12" s="28"/>
      <c r="N12" s="28"/>
      <c r="O12" s="28" t="str">
        <f t="shared" si="0"/>
        <v/>
      </c>
      <c r="P12" s="28"/>
    </row>
    <row r="13" spans="1:19">
      <c r="A13" s="4">
        <v>11</v>
      </c>
      <c r="G13" s="28"/>
      <c r="H13" s="28"/>
      <c r="I13" s="28"/>
      <c r="J13" s="28"/>
      <c r="K13" s="28"/>
      <c r="L13" s="28"/>
      <c r="M13" s="28"/>
      <c r="N13" s="28"/>
      <c r="O13" s="28" t="str">
        <f t="shared" si="0"/>
        <v/>
      </c>
      <c r="P13" s="28"/>
    </row>
    <row r="14" spans="1:19">
      <c r="A14" s="4">
        <v>12</v>
      </c>
      <c r="G14" s="28"/>
      <c r="H14" s="28"/>
      <c r="I14" s="28"/>
      <c r="J14" s="28"/>
      <c r="K14" s="28"/>
      <c r="L14" s="28"/>
      <c r="M14" s="28"/>
      <c r="N14" s="28"/>
      <c r="O14" s="28" t="str">
        <f t="shared" si="0"/>
        <v/>
      </c>
      <c r="P14" s="28"/>
    </row>
    <row r="15" spans="1:19">
      <c r="A15" s="4">
        <v>13</v>
      </c>
      <c r="G15" s="28"/>
      <c r="H15" s="28"/>
      <c r="I15" s="28"/>
      <c r="J15" s="28"/>
      <c r="K15" s="28"/>
      <c r="L15" s="28"/>
      <c r="M15" s="28"/>
      <c r="N15" s="28"/>
      <c r="O15" s="28" t="str">
        <f t="shared" si="0"/>
        <v/>
      </c>
      <c r="P15" s="28"/>
    </row>
    <row r="16" spans="1:19">
      <c r="A16" s="4">
        <v>14</v>
      </c>
      <c r="G16" s="28"/>
      <c r="H16" s="28"/>
      <c r="I16" s="28"/>
      <c r="J16" s="28"/>
      <c r="K16" s="28"/>
      <c r="L16" s="28"/>
      <c r="M16" s="28"/>
      <c r="N16" s="28"/>
      <c r="O16" s="28" t="str">
        <f t="shared" si="0"/>
        <v/>
      </c>
      <c r="P16" s="28"/>
    </row>
    <row r="17" spans="1:16">
      <c r="A17" s="4">
        <v>15</v>
      </c>
      <c r="G17" s="28"/>
      <c r="H17" s="28"/>
      <c r="I17" s="28"/>
      <c r="J17" s="28"/>
      <c r="K17" s="28"/>
      <c r="L17" s="28"/>
      <c r="M17" s="28"/>
      <c r="N17" s="28"/>
      <c r="O17" s="28" t="str">
        <f t="shared" si="0"/>
        <v/>
      </c>
      <c r="P17" s="28"/>
    </row>
    <row r="18" spans="1:16">
      <c r="A18" s="4">
        <v>16</v>
      </c>
      <c r="G18" s="28"/>
      <c r="H18" s="28"/>
      <c r="I18" s="28"/>
      <c r="J18" s="28"/>
      <c r="K18" s="28"/>
      <c r="L18" s="28"/>
      <c r="M18" s="28"/>
      <c r="N18" s="28"/>
      <c r="O18" s="28" t="str">
        <f t="shared" si="0"/>
        <v/>
      </c>
      <c r="P18" s="28"/>
    </row>
    <row r="19" spans="1:16">
      <c r="A19" s="4">
        <v>17</v>
      </c>
      <c r="G19" s="28"/>
      <c r="H19" s="28"/>
      <c r="I19" s="28"/>
      <c r="J19" s="28"/>
      <c r="K19" s="28"/>
      <c r="L19" s="28"/>
      <c r="M19" s="28"/>
      <c r="N19" s="28"/>
      <c r="O19" s="28" t="str">
        <f t="shared" si="0"/>
        <v/>
      </c>
      <c r="P19" s="28"/>
    </row>
    <row r="20" spans="1:16">
      <c r="A20" s="4">
        <v>18</v>
      </c>
      <c r="G20" s="28"/>
      <c r="H20" s="28"/>
      <c r="I20" s="28"/>
      <c r="J20" s="28"/>
      <c r="K20" s="28"/>
      <c r="L20" s="28"/>
      <c r="M20" s="28"/>
      <c r="N20" s="28"/>
      <c r="O20" s="28" t="str">
        <f t="shared" si="0"/>
        <v/>
      </c>
      <c r="P20" s="28"/>
    </row>
    <row r="21" spans="1:16">
      <c r="A21" s="4">
        <v>19</v>
      </c>
      <c r="G21" s="28"/>
      <c r="H21" s="28"/>
      <c r="I21" s="28"/>
      <c r="J21" s="28"/>
      <c r="K21" s="28"/>
      <c r="L21" s="28"/>
      <c r="M21" s="28"/>
      <c r="N21" s="28"/>
      <c r="O21" s="28" t="str">
        <f t="shared" si="0"/>
        <v/>
      </c>
      <c r="P21" s="28"/>
    </row>
    <row r="22" spans="1:16">
      <c r="A22" s="4">
        <v>20</v>
      </c>
      <c r="G22" s="28"/>
      <c r="H22" s="28"/>
      <c r="I22" s="28"/>
      <c r="J22" s="28"/>
      <c r="K22" s="28"/>
      <c r="L22" s="28"/>
      <c r="M22" s="28"/>
      <c r="N22" s="28"/>
      <c r="O22" s="28" t="str">
        <f t="shared" si="0"/>
        <v/>
      </c>
      <c r="P22" s="28"/>
    </row>
    <row r="23" spans="1:16">
      <c r="A23" s="4">
        <v>21</v>
      </c>
      <c r="G23" s="28"/>
      <c r="H23" s="28"/>
      <c r="I23" s="28"/>
      <c r="J23" s="28"/>
      <c r="K23" s="28"/>
      <c r="L23" s="28"/>
      <c r="M23" s="28"/>
      <c r="N23" s="28"/>
      <c r="O23" s="28" t="str">
        <f t="shared" si="0"/>
        <v/>
      </c>
      <c r="P23" s="28"/>
    </row>
    <row r="24" spans="1:16">
      <c r="A24" s="4">
        <v>22</v>
      </c>
      <c r="G24" s="28"/>
      <c r="H24" s="28"/>
      <c r="I24" s="28"/>
      <c r="J24" s="28"/>
      <c r="K24" s="28"/>
      <c r="L24" s="28"/>
      <c r="M24" s="28"/>
      <c r="N24" s="28"/>
      <c r="O24" s="28" t="str">
        <f t="shared" si="0"/>
        <v/>
      </c>
      <c r="P24" s="28"/>
    </row>
    <row r="25" spans="1:16">
      <c r="A25" s="4">
        <v>23</v>
      </c>
      <c r="G25" s="28"/>
      <c r="H25" s="28"/>
      <c r="I25" s="28"/>
      <c r="J25" s="28"/>
      <c r="K25" s="28"/>
      <c r="L25" s="28"/>
      <c r="M25" s="28"/>
      <c r="N25" s="28"/>
      <c r="O25" s="28" t="str">
        <f t="shared" si="0"/>
        <v/>
      </c>
      <c r="P25" s="28"/>
    </row>
    <row r="26" spans="1:16">
      <c r="A26" s="4">
        <v>24</v>
      </c>
      <c r="G26" s="28"/>
      <c r="H26" s="28"/>
      <c r="I26" s="28"/>
      <c r="J26" s="28"/>
      <c r="K26" s="28"/>
      <c r="L26" s="28"/>
      <c r="M26" s="28"/>
      <c r="N26" s="28"/>
      <c r="O26" s="28" t="str">
        <f t="shared" si="0"/>
        <v/>
      </c>
      <c r="P26" s="28"/>
    </row>
    <row r="27" spans="1:16">
      <c r="A27" s="4">
        <v>25</v>
      </c>
      <c r="G27" s="28"/>
      <c r="H27" s="28"/>
      <c r="I27" s="28"/>
      <c r="J27" s="28"/>
      <c r="K27" s="28"/>
      <c r="L27" s="28"/>
      <c r="M27" s="28"/>
      <c r="N27" s="28"/>
      <c r="O27" s="28" t="str">
        <f t="shared" si="0"/>
        <v/>
      </c>
      <c r="P27" s="28"/>
    </row>
    <row r="28" spans="1:16">
      <c r="A28" s="4">
        <v>26</v>
      </c>
      <c r="G28" s="28"/>
      <c r="H28" s="28"/>
      <c r="I28" s="28"/>
      <c r="J28" s="28"/>
      <c r="K28" s="28"/>
      <c r="L28" s="28"/>
      <c r="M28" s="28"/>
      <c r="N28" s="28"/>
      <c r="O28" s="28" t="str">
        <f t="shared" si="0"/>
        <v/>
      </c>
      <c r="P28" s="28"/>
    </row>
    <row r="29" spans="1:16">
      <c r="A29" s="4">
        <v>27</v>
      </c>
      <c r="G29" s="28"/>
      <c r="H29" s="28"/>
      <c r="I29" s="28"/>
      <c r="J29" s="28"/>
      <c r="K29" s="28"/>
      <c r="L29" s="28"/>
      <c r="M29" s="28"/>
      <c r="N29" s="28"/>
      <c r="O29" s="28" t="str">
        <f t="shared" si="0"/>
        <v/>
      </c>
      <c r="P29" s="28"/>
    </row>
    <row r="30" spans="1:16">
      <c r="A30" s="4">
        <v>28</v>
      </c>
      <c r="G30" s="28"/>
      <c r="H30" s="28"/>
      <c r="I30" s="28"/>
      <c r="J30" s="28"/>
      <c r="K30" s="28"/>
      <c r="L30" s="28"/>
      <c r="M30" s="28"/>
      <c r="N30" s="28"/>
      <c r="O30" s="28" t="str">
        <f t="shared" si="0"/>
        <v/>
      </c>
      <c r="P30" s="28"/>
    </row>
    <row r="31" spans="1:16">
      <c r="A31" s="4">
        <v>29</v>
      </c>
      <c r="G31" s="28"/>
      <c r="H31" s="28"/>
      <c r="I31" s="28"/>
      <c r="J31" s="28"/>
      <c r="K31" s="28"/>
      <c r="L31" s="28"/>
      <c r="M31" s="28"/>
      <c r="N31" s="28"/>
      <c r="O31" s="28" t="str">
        <f t="shared" si="0"/>
        <v/>
      </c>
      <c r="P31" s="28"/>
    </row>
    <row r="32" spans="1:16">
      <c r="A32" s="4">
        <v>30</v>
      </c>
      <c r="G32" s="28"/>
      <c r="H32" s="28"/>
      <c r="I32" s="28"/>
      <c r="J32" s="28"/>
      <c r="K32" s="28"/>
      <c r="L32" s="28"/>
      <c r="M32" s="28"/>
      <c r="N32" s="28"/>
      <c r="O32" s="28" t="str">
        <f t="shared" si="0"/>
        <v/>
      </c>
      <c r="P32" s="28"/>
    </row>
    <row r="33" spans="1:16">
      <c r="A33" s="4">
        <v>31</v>
      </c>
      <c r="G33" s="28"/>
      <c r="H33" s="28"/>
      <c r="I33" s="28"/>
      <c r="J33" s="28"/>
      <c r="K33" s="28"/>
      <c r="L33" s="28"/>
      <c r="M33" s="28"/>
      <c r="N33" s="28"/>
      <c r="O33" s="28" t="str">
        <f t="shared" si="0"/>
        <v/>
      </c>
      <c r="P33" s="28"/>
    </row>
    <row r="34" spans="1:16">
      <c r="A34" s="4">
        <v>32</v>
      </c>
      <c r="G34" s="28"/>
      <c r="H34" s="28"/>
      <c r="I34" s="28"/>
      <c r="J34" s="28"/>
      <c r="K34" s="28"/>
      <c r="L34" s="28"/>
      <c r="M34" s="28"/>
      <c r="N34" s="28"/>
      <c r="O34" s="28" t="str">
        <f t="shared" si="0"/>
        <v/>
      </c>
      <c r="P34" s="28"/>
    </row>
    <row r="35" spans="1:16">
      <c r="A35" s="4">
        <v>33</v>
      </c>
      <c r="G35" s="28"/>
      <c r="H35" s="28"/>
      <c r="I35" s="28"/>
      <c r="J35" s="28"/>
      <c r="K35" s="28"/>
      <c r="L35" s="28"/>
      <c r="M35" s="28"/>
      <c r="N35" s="28"/>
      <c r="O35" s="28" t="str">
        <f t="shared" si="0"/>
        <v/>
      </c>
      <c r="P35" s="28"/>
    </row>
    <row r="36" spans="1:16">
      <c r="A36" s="4">
        <v>34</v>
      </c>
      <c r="G36" s="28"/>
      <c r="H36" s="28"/>
      <c r="I36" s="28"/>
      <c r="J36" s="28"/>
      <c r="K36" s="28"/>
      <c r="L36" s="28"/>
      <c r="M36" s="28"/>
      <c r="N36" s="28"/>
      <c r="O36" s="28" t="str">
        <f t="shared" si="0"/>
        <v/>
      </c>
      <c r="P36" s="28"/>
    </row>
    <row r="37" spans="1:16">
      <c r="A37" s="4">
        <v>35</v>
      </c>
      <c r="G37" s="28"/>
      <c r="H37" s="28"/>
      <c r="I37" s="28"/>
      <c r="J37" s="28"/>
      <c r="K37" s="28"/>
      <c r="L37" s="28"/>
      <c r="M37" s="28"/>
      <c r="N37" s="28"/>
      <c r="O37" s="28" t="str">
        <f t="shared" si="0"/>
        <v/>
      </c>
      <c r="P37" s="28"/>
    </row>
    <row r="38" spans="1:16">
      <c r="M38" s="28"/>
      <c r="N38" s="28"/>
    </row>
  </sheetData>
  <mergeCells count="4">
    <mergeCell ref="G1:H1"/>
    <mergeCell ref="I1:J1"/>
    <mergeCell ref="K1:L1"/>
    <mergeCell ref="M1: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defaultColWidth="14.42578125" defaultRowHeight="15.75" customHeight="1"/>
  <cols>
    <col min="1" max="1" width="3.7109375" customWidth="1"/>
    <col min="2" max="2" width="11" customWidth="1"/>
    <col min="3" max="3" width="10.28515625" customWidth="1"/>
    <col min="4" max="4" width="27.42578125" customWidth="1"/>
    <col min="5" max="5" width="16.7109375" customWidth="1"/>
    <col min="6" max="6" width="18.85546875" customWidth="1"/>
    <col min="7" max="8" width="19" customWidth="1"/>
    <col min="9" max="14" width="11" customWidth="1"/>
    <col min="15" max="15" width="12.140625" customWidth="1"/>
    <col min="16" max="16" width="6.5703125" customWidth="1"/>
    <col min="17" max="17" width="9.140625" customWidth="1"/>
  </cols>
  <sheetData>
    <row r="1" spans="1:20">
      <c r="A1" s="31" t="s">
        <v>0</v>
      </c>
      <c r="B1" s="31" t="s">
        <v>3</v>
      </c>
      <c r="C1" s="4" t="s">
        <v>4</v>
      </c>
      <c r="D1" s="31" t="s">
        <v>5</v>
      </c>
      <c r="E1" s="21" t="s">
        <v>6</v>
      </c>
      <c r="F1" s="21" t="s">
        <v>8</v>
      </c>
      <c r="G1" s="29" t="s">
        <v>145</v>
      </c>
      <c r="H1" s="29" t="s">
        <v>146</v>
      </c>
      <c r="I1" s="4" t="s">
        <v>10</v>
      </c>
      <c r="J1" s="4" t="s">
        <v>176</v>
      </c>
      <c r="K1" s="4" t="s">
        <v>11</v>
      </c>
      <c r="L1" s="4" t="s">
        <v>176</v>
      </c>
      <c r="M1" s="4" t="s">
        <v>12</v>
      </c>
      <c r="N1" s="4" t="s">
        <v>176</v>
      </c>
      <c r="O1" s="4" t="s">
        <v>13</v>
      </c>
      <c r="P1" s="4" t="s">
        <v>14</v>
      </c>
      <c r="Q1" s="4" t="s">
        <v>15</v>
      </c>
      <c r="R1" s="4"/>
      <c r="S1" s="4"/>
      <c r="T1" s="4"/>
    </row>
    <row r="2" spans="1:20">
      <c r="A2" s="4">
        <v>1</v>
      </c>
      <c r="B2" s="26" t="s">
        <v>45</v>
      </c>
      <c r="C2" s="26" t="s">
        <v>46</v>
      </c>
      <c r="D2" s="26" t="s">
        <v>22</v>
      </c>
      <c r="E2" s="22" t="s">
        <v>47</v>
      </c>
      <c r="F2" s="4">
        <v>50</v>
      </c>
      <c r="G2" s="66" t="s">
        <v>178</v>
      </c>
      <c r="H2" s="66">
        <v>373</v>
      </c>
      <c r="I2" s="66" t="s">
        <v>140</v>
      </c>
      <c r="J2" s="66" t="s">
        <v>76</v>
      </c>
      <c r="K2" s="47"/>
      <c r="L2" s="47"/>
      <c r="M2" s="47"/>
      <c r="N2" s="47"/>
      <c r="O2" s="47"/>
      <c r="P2" s="47"/>
      <c r="Q2" s="28"/>
    </row>
    <row r="3" spans="1:20">
      <c r="A3" s="4">
        <v>2</v>
      </c>
      <c r="B3" s="26" t="s">
        <v>32</v>
      </c>
      <c r="C3" s="26" t="s">
        <v>34</v>
      </c>
      <c r="D3" s="26" t="s">
        <v>35</v>
      </c>
      <c r="E3" s="23" t="s">
        <v>36</v>
      </c>
      <c r="F3" s="4">
        <v>29</v>
      </c>
      <c r="G3" s="66" t="s">
        <v>179</v>
      </c>
      <c r="H3" s="66">
        <v>368</v>
      </c>
      <c r="I3" s="66">
        <v>284.10000000000002</v>
      </c>
      <c r="J3" s="66"/>
      <c r="K3" s="66"/>
      <c r="L3" s="47"/>
      <c r="M3" s="47"/>
      <c r="N3" s="47"/>
      <c r="O3" s="47"/>
      <c r="P3" s="47"/>
      <c r="Q3" s="28"/>
    </row>
    <row r="4" spans="1:20">
      <c r="A4" s="4">
        <v>3</v>
      </c>
      <c r="B4" s="26" t="s">
        <v>38</v>
      </c>
      <c r="C4" s="26" t="s">
        <v>39</v>
      </c>
      <c r="D4" s="26" t="s">
        <v>35</v>
      </c>
      <c r="E4" s="23" t="s">
        <v>40</v>
      </c>
      <c r="F4" s="4">
        <v>60</v>
      </c>
      <c r="G4" s="66" t="s">
        <v>179</v>
      </c>
      <c r="H4" s="66">
        <v>368</v>
      </c>
      <c r="I4" s="66" t="s">
        <v>140</v>
      </c>
      <c r="J4" s="66" t="s">
        <v>76</v>
      </c>
      <c r="K4" s="66" t="s">
        <v>139</v>
      </c>
      <c r="L4" s="66"/>
      <c r="M4" s="66">
        <v>305.8</v>
      </c>
      <c r="N4" s="66"/>
      <c r="O4" s="47"/>
      <c r="P4" s="47"/>
      <c r="Q4" s="28"/>
    </row>
    <row r="5" spans="1:20">
      <c r="A5" s="4">
        <v>4</v>
      </c>
      <c r="B5" s="26" t="s">
        <v>65</v>
      </c>
      <c r="C5" s="26" t="s">
        <v>66</v>
      </c>
      <c r="D5" s="26" t="s">
        <v>67</v>
      </c>
      <c r="E5" s="23" t="s">
        <v>68</v>
      </c>
      <c r="F5" s="4">
        <v>30</v>
      </c>
      <c r="G5" s="66" t="s">
        <v>180</v>
      </c>
      <c r="H5" s="66">
        <v>424</v>
      </c>
      <c r="I5" s="66">
        <v>366.1</v>
      </c>
      <c r="J5" s="66"/>
      <c r="K5" s="47"/>
      <c r="L5" s="47"/>
      <c r="M5" s="47"/>
      <c r="N5" s="47"/>
      <c r="O5" s="47"/>
      <c r="P5" s="47"/>
      <c r="Q5" s="28"/>
    </row>
    <row r="6" spans="1:20">
      <c r="A6" s="4">
        <v>5</v>
      </c>
      <c r="B6" s="26" t="s">
        <v>123</v>
      </c>
      <c r="C6" s="26" t="s">
        <v>124</v>
      </c>
      <c r="D6" s="26" t="s">
        <v>63</v>
      </c>
      <c r="E6" s="23" t="s">
        <v>125</v>
      </c>
      <c r="F6" s="4">
        <v>95</v>
      </c>
      <c r="G6" s="66" t="s">
        <v>181</v>
      </c>
      <c r="H6" s="66">
        <v>518</v>
      </c>
      <c r="I6" s="66">
        <v>173.4</v>
      </c>
      <c r="J6" s="66"/>
      <c r="K6" s="47"/>
      <c r="L6" s="47"/>
      <c r="M6" s="47"/>
      <c r="N6" s="47"/>
      <c r="O6" s="47"/>
      <c r="P6" s="47"/>
      <c r="Q6" s="28"/>
    </row>
    <row r="7" spans="1:20">
      <c r="A7" s="4">
        <v>6</v>
      </c>
      <c r="B7" s="26" t="s">
        <v>41</v>
      </c>
      <c r="C7" s="26" t="s">
        <v>42</v>
      </c>
      <c r="D7" s="26" t="s">
        <v>43</v>
      </c>
      <c r="E7" s="22" t="s">
        <v>44</v>
      </c>
      <c r="F7" s="4">
        <v>99</v>
      </c>
      <c r="G7" s="66" t="s">
        <v>182</v>
      </c>
      <c r="H7" s="66">
        <v>446</v>
      </c>
      <c r="I7" s="66" t="s">
        <v>177</v>
      </c>
      <c r="J7" s="66"/>
      <c r="K7" s="47"/>
      <c r="L7" s="47"/>
      <c r="M7" s="47"/>
      <c r="N7" s="47"/>
      <c r="O7" s="47"/>
      <c r="P7" s="47"/>
      <c r="Q7" s="28"/>
    </row>
    <row r="8" spans="1:20">
      <c r="A8" s="4">
        <v>7</v>
      </c>
      <c r="B8" s="26" t="s">
        <v>16</v>
      </c>
      <c r="C8" s="26" t="s">
        <v>18</v>
      </c>
      <c r="D8" s="26" t="s">
        <v>19</v>
      </c>
      <c r="E8" s="22" t="s">
        <v>21</v>
      </c>
      <c r="F8" s="4">
        <v>78</v>
      </c>
      <c r="G8" s="66" t="s">
        <v>183</v>
      </c>
      <c r="H8" s="66">
        <v>358</v>
      </c>
      <c r="I8" s="66">
        <v>426</v>
      </c>
      <c r="J8" s="66"/>
      <c r="K8" s="47"/>
      <c r="L8" s="47"/>
      <c r="M8" s="47"/>
      <c r="N8" s="47"/>
      <c r="O8" s="47"/>
      <c r="P8" s="47"/>
      <c r="Q8" s="28"/>
    </row>
    <row r="9" spans="1:20">
      <c r="A9" s="4">
        <v>8</v>
      </c>
      <c r="B9" s="26" t="s">
        <v>126</v>
      </c>
      <c r="C9" s="26" t="s">
        <v>127</v>
      </c>
      <c r="D9" s="26" t="s">
        <v>128</v>
      </c>
      <c r="E9" s="23" t="s">
        <v>129</v>
      </c>
      <c r="F9" s="4">
        <v>66</v>
      </c>
      <c r="G9" s="66" t="s">
        <v>183</v>
      </c>
      <c r="H9" s="66">
        <v>294</v>
      </c>
      <c r="I9" s="66" t="s">
        <v>140</v>
      </c>
      <c r="J9" s="66"/>
      <c r="K9" s="47"/>
      <c r="L9" s="47"/>
      <c r="M9" s="47"/>
      <c r="N9" s="47"/>
      <c r="O9" s="47"/>
      <c r="P9" s="47"/>
      <c r="Q9" s="28"/>
    </row>
    <row r="10" spans="1:20">
      <c r="A10" s="4">
        <v>9</v>
      </c>
      <c r="B10" s="26" t="s">
        <v>61</v>
      </c>
      <c r="C10" s="26" t="s">
        <v>62</v>
      </c>
      <c r="D10" s="26" t="s">
        <v>63</v>
      </c>
      <c r="E10" s="23" t="s">
        <v>64</v>
      </c>
      <c r="F10" s="4">
        <v>21</v>
      </c>
      <c r="G10" s="66" t="s">
        <v>184</v>
      </c>
      <c r="H10" s="66">
        <v>380</v>
      </c>
      <c r="I10" s="66"/>
      <c r="J10" s="66" t="s">
        <v>76</v>
      </c>
      <c r="K10" s="47"/>
      <c r="L10" s="47"/>
      <c r="M10" s="47"/>
      <c r="N10" s="47"/>
      <c r="O10" s="47"/>
      <c r="P10" s="47"/>
      <c r="Q10" s="28"/>
    </row>
    <row r="11" spans="1:20">
      <c r="A11" s="4">
        <v>10</v>
      </c>
      <c r="B11" s="26" t="s">
        <v>134</v>
      </c>
      <c r="C11" s="26" t="s">
        <v>34</v>
      </c>
      <c r="D11" s="26" t="s">
        <v>135</v>
      </c>
      <c r="E11" s="23" t="s">
        <v>136</v>
      </c>
      <c r="F11" s="4">
        <v>31</v>
      </c>
      <c r="G11" s="66" t="s">
        <v>185</v>
      </c>
      <c r="H11" s="66">
        <v>354</v>
      </c>
      <c r="I11" s="66" t="s">
        <v>140</v>
      </c>
      <c r="J11" s="66"/>
      <c r="K11" s="47"/>
      <c r="L11" s="47"/>
      <c r="M11" s="47"/>
      <c r="N11" s="47"/>
      <c r="O11" s="47"/>
      <c r="P11" s="47"/>
      <c r="Q11" s="28"/>
    </row>
    <row r="12" spans="1:20">
      <c r="A12" s="4">
        <v>11</v>
      </c>
      <c r="B12" s="26" t="s">
        <v>134</v>
      </c>
      <c r="C12" s="26" t="s">
        <v>57</v>
      </c>
      <c r="D12" s="26" t="s">
        <v>35</v>
      </c>
      <c r="E12" s="23" t="s">
        <v>137</v>
      </c>
      <c r="G12" s="66" t="s">
        <v>185</v>
      </c>
      <c r="H12" s="66">
        <v>344</v>
      </c>
      <c r="I12" s="47"/>
      <c r="J12" s="47"/>
      <c r="K12" s="47"/>
      <c r="L12" s="47"/>
      <c r="M12" s="47"/>
      <c r="N12" s="47"/>
      <c r="O12" s="47"/>
      <c r="P12" s="47"/>
      <c r="Q12" s="28"/>
    </row>
    <row r="13" spans="1:20">
      <c r="A13" s="4">
        <v>12</v>
      </c>
      <c r="B13" s="26" t="s">
        <v>56</v>
      </c>
      <c r="C13" s="26" t="s">
        <v>57</v>
      </c>
      <c r="D13" s="26" t="s">
        <v>58</v>
      </c>
      <c r="E13" s="23" t="s">
        <v>59</v>
      </c>
      <c r="F13" s="4">
        <v>63</v>
      </c>
      <c r="G13" s="66" t="s">
        <v>186</v>
      </c>
      <c r="H13" s="66">
        <v>409</v>
      </c>
      <c r="I13" s="66">
        <v>355.4</v>
      </c>
      <c r="J13" s="66"/>
      <c r="K13" s="66" t="s">
        <v>177</v>
      </c>
      <c r="L13" s="66"/>
      <c r="M13" s="47"/>
      <c r="N13" s="66"/>
      <c r="O13" s="47"/>
      <c r="P13" s="47"/>
      <c r="Q13" s="28"/>
    </row>
    <row r="14" spans="1:20">
      <c r="A14" s="4">
        <v>13</v>
      </c>
      <c r="B14" s="26"/>
      <c r="C14" s="26"/>
      <c r="D14" s="26"/>
      <c r="E14" s="23"/>
      <c r="H14" s="47"/>
      <c r="I14" s="47"/>
      <c r="J14" s="47"/>
      <c r="K14" s="47"/>
      <c r="L14" s="47"/>
      <c r="M14" s="47"/>
      <c r="N14" s="47"/>
      <c r="O14" s="47"/>
      <c r="P14" s="47"/>
      <c r="Q14" s="28"/>
    </row>
    <row r="15" spans="1:20">
      <c r="A15" s="4">
        <v>14</v>
      </c>
      <c r="B15" s="26"/>
      <c r="C15" s="26"/>
      <c r="D15" s="26"/>
      <c r="E15" s="23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28"/>
    </row>
    <row r="16" spans="1:20">
      <c r="A16" s="4">
        <v>15</v>
      </c>
      <c r="B16" s="26"/>
      <c r="C16" s="26"/>
      <c r="D16" s="26"/>
      <c r="E16" s="23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28"/>
    </row>
    <row r="17" spans="1:17">
      <c r="A17" s="4">
        <v>16</v>
      </c>
      <c r="B17" s="26"/>
      <c r="C17" s="26"/>
      <c r="D17" s="26"/>
      <c r="E17" s="22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28"/>
    </row>
    <row r="18" spans="1:17">
      <c r="A18" s="4">
        <v>17</v>
      </c>
      <c r="B18" s="26"/>
      <c r="C18" s="26"/>
      <c r="D18" s="26"/>
      <c r="E18" s="22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28"/>
    </row>
    <row r="19" spans="1:17">
      <c r="A19" s="4">
        <v>18</v>
      </c>
      <c r="B19" s="26"/>
      <c r="C19" s="26"/>
      <c r="D19" s="26"/>
      <c r="E19" s="23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28"/>
    </row>
    <row r="20" spans="1:17">
      <c r="A20" s="4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28"/>
    </row>
    <row r="21" spans="1:17">
      <c r="A21" s="4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28"/>
    </row>
    <row r="22" spans="1:17">
      <c r="A22" s="4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28"/>
    </row>
    <row r="23" spans="1:17">
      <c r="A23" s="4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28"/>
    </row>
    <row r="24" spans="1:17">
      <c r="A24" s="4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28"/>
    </row>
    <row r="25" spans="1:17">
      <c r="A25" s="4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28"/>
    </row>
    <row r="26" spans="1:17">
      <c r="A26" s="4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28"/>
    </row>
    <row r="27" spans="1:17">
      <c r="A27" s="4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28"/>
    </row>
    <row r="28" spans="1:17">
      <c r="A28" s="4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28"/>
    </row>
    <row r="29" spans="1:17">
      <c r="A29" s="4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28"/>
    </row>
    <row r="30" spans="1:17">
      <c r="A30" s="4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28"/>
    </row>
    <row r="31" spans="1:17">
      <c r="A31" s="4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28"/>
    </row>
    <row r="32" spans="1:17">
      <c r="A32" s="4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28"/>
    </row>
    <row r="33" spans="1:17">
      <c r="A33" s="4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28"/>
    </row>
    <row r="34" spans="1:17">
      <c r="A34" s="4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28"/>
    </row>
    <row r="35" spans="1:17">
      <c r="A35" s="4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28"/>
    </row>
    <row r="36" spans="1:17">
      <c r="A36" s="4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2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6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defaultColWidth="14.42578125" defaultRowHeight="15.75" customHeight="1"/>
  <cols>
    <col min="5" max="5" width="16.7109375" customWidth="1"/>
    <col min="6" max="6" width="18.85546875" customWidth="1"/>
    <col min="7" max="9" width="11" customWidth="1"/>
    <col min="10" max="10" width="12.140625" customWidth="1"/>
    <col min="11" max="11" width="6.5703125" customWidth="1"/>
    <col min="12" max="12" width="9.140625" customWidth="1"/>
  </cols>
  <sheetData>
    <row r="1" spans="1:15">
      <c r="A1" s="31" t="s">
        <v>0</v>
      </c>
      <c r="B1" s="31" t="s">
        <v>3</v>
      </c>
      <c r="C1" s="4" t="s">
        <v>4</v>
      </c>
      <c r="D1" s="31" t="s">
        <v>5</v>
      </c>
      <c r="E1" s="21" t="s">
        <v>6</v>
      </c>
      <c r="F1" s="21" t="s">
        <v>8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15</v>
      </c>
      <c r="M1" s="4"/>
      <c r="N1" s="4"/>
      <c r="O1" s="4"/>
    </row>
    <row r="2" spans="1:15">
      <c r="A2" s="4">
        <v>1</v>
      </c>
      <c r="B2" s="26" t="s">
        <v>84</v>
      </c>
      <c r="C2" s="26" t="s">
        <v>20</v>
      </c>
      <c r="D2" s="26" t="s">
        <v>22</v>
      </c>
      <c r="E2" s="23" t="s">
        <v>85</v>
      </c>
      <c r="F2" s="4">
        <v>47</v>
      </c>
      <c r="G2" s="67">
        <v>2.46</v>
      </c>
      <c r="H2" s="67">
        <v>3</v>
      </c>
      <c r="I2" s="67">
        <v>1.52</v>
      </c>
      <c r="J2" s="68"/>
      <c r="K2" s="28"/>
      <c r="L2" s="28"/>
    </row>
    <row r="3" spans="1:15">
      <c r="A3" s="4">
        <v>2</v>
      </c>
      <c r="B3" s="26" t="s">
        <v>17</v>
      </c>
      <c r="C3" s="26" t="s">
        <v>20</v>
      </c>
      <c r="D3" s="26" t="s">
        <v>22</v>
      </c>
      <c r="E3" s="23" t="s">
        <v>23</v>
      </c>
      <c r="F3" s="4">
        <v>8</v>
      </c>
      <c r="G3" s="67" t="s">
        <v>139</v>
      </c>
      <c r="H3" s="67" t="s">
        <v>139</v>
      </c>
      <c r="I3" s="67">
        <v>1.17</v>
      </c>
      <c r="J3" s="68"/>
      <c r="K3" s="28"/>
      <c r="L3" s="28"/>
    </row>
    <row r="4" spans="1:15">
      <c r="A4" s="4">
        <v>3</v>
      </c>
      <c r="B4" s="26" t="s">
        <v>86</v>
      </c>
      <c r="C4" s="26" t="s">
        <v>87</v>
      </c>
      <c r="D4" s="26" t="s">
        <v>88</v>
      </c>
      <c r="E4" s="22" t="s">
        <v>89</v>
      </c>
      <c r="F4" s="4">
        <v>40</v>
      </c>
      <c r="G4" s="67">
        <v>1.53</v>
      </c>
      <c r="H4" s="67">
        <v>1.39</v>
      </c>
      <c r="I4" s="67">
        <v>2.31</v>
      </c>
      <c r="J4" s="68"/>
      <c r="K4" s="28"/>
      <c r="L4" s="28"/>
    </row>
    <row r="5" spans="1:15">
      <c r="A5" s="4">
        <v>4</v>
      </c>
      <c r="B5" s="26" t="s">
        <v>92</v>
      </c>
      <c r="C5" s="26" t="s">
        <v>94</v>
      </c>
      <c r="D5" s="26" t="s">
        <v>96</v>
      </c>
      <c r="E5" s="22" t="s">
        <v>97</v>
      </c>
      <c r="G5" s="67" t="s">
        <v>33</v>
      </c>
      <c r="H5" s="4" t="s">
        <v>33</v>
      </c>
      <c r="I5" s="67" t="s">
        <v>33</v>
      </c>
      <c r="J5" s="68"/>
      <c r="K5" s="28"/>
      <c r="L5" s="28"/>
    </row>
    <row r="6" spans="1:15">
      <c r="A6" s="4">
        <v>5</v>
      </c>
      <c r="B6" s="26" t="s">
        <v>98</v>
      </c>
      <c r="C6" s="26" t="s">
        <v>99</v>
      </c>
      <c r="D6" s="26" t="s">
        <v>100</v>
      </c>
      <c r="E6" s="22" t="s">
        <v>101</v>
      </c>
      <c r="F6" s="4">
        <v>35</v>
      </c>
      <c r="G6" s="67">
        <v>2.5499999999999998</v>
      </c>
      <c r="H6" s="67">
        <v>3</v>
      </c>
      <c r="I6" s="67">
        <v>3</v>
      </c>
      <c r="J6" s="68"/>
      <c r="K6" s="28"/>
      <c r="L6" s="28"/>
    </row>
    <row r="7" spans="1:15">
      <c r="A7" s="4">
        <v>6</v>
      </c>
      <c r="B7" s="26" t="s">
        <v>102</v>
      </c>
      <c r="C7" s="26" t="s">
        <v>103</v>
      </c>
      <c r="D7" s="26" t="s">
        <v>100</v>
      </c>
      <c r="E7" s="22" t="s">
        <v>104</v>
      </c>
      <c r="F7" s="4">
        <v>38</v>
      </c>
      <c r="G7" s="67">
        <v>3</v>
      </c>
      <c r="H7" s="67">
        <v>1.0900000000000001</v>
      </c>
      <c r="I7" s="67">
        <v>1.32</v>
      </c>
      <c r="J7" s="68"/>
      <c r="K7" s="28"/>
      <c r="L7" s="28"/>
    </row>
    <row r="8" spans="1:15">
      <c r="A8" s="4">
        <v>7</v>
      </c>
      <c r="B8" s="26" t="s">
        <v>91</v>
      </c>
      <c r="C8" s="26" t="s">
        <v>66</v>
      </c>
      <c r="D8" s="26" t="s">
        <v>93</v>
      </c>
      <c r="E8" s="22" t="s">
        <v>95</v>
      </c>
      <c r="F8" s="4">
        <v>46</v>
      </c>
      <c r="G8" s="67">
        <v>2.21</v>
      </c>
      <c r="H8" s="67">
        <v>1.59</v>
      </c>
      <c r="I8" s="67">
        <v>2.13</v>
      </c>
      <c r="J8" s="68"/>
      <c r="K8" s="28"/>
      <c r="L8" s="28"/>
    </row>
    <row r="9" spans="1:15">
      <c r="A9" s="4">
        <v>8</v>
      </c>
      <c r="B9" s="26" t="s">
        <v>45</v>
      </c>
      <c r="C9" s="26" t="s">
        <v>46</v>
      </c>
      <c r="D9" s="26" t="s">
        <v>22</v>
      </c>
      <c r="E9" s="22" t="s">
        <v>47</v>
      </c>
      <c r="F9" s="4">
        <v>50</v>
      </c>
      <c r="G9" s="67">
        <v>3</v>
      </c>
      <c r="H9" s="67">
        <v>1.37</v>
      </c>
      <c r="I9" s="67">
        <v>1.45</v>
      </c>
      <c r="J9" s="68"/>
      <c r="K9" s="28"/>
      <c r="L9" s="28"/>
    </row>
    <row r="10" spans="1:15">
      <c r="A10" s="4">
        <v>9</v>
      </c>
      <c r="B10" s="26" t="s">
        <v>32</v>
      </c>
      <c r="C10" s="26" t="s">
        <v>34</v>
      </c>
      <c r="D10" s="26" t="s">
        <v>35</v>
      </c>
      <c r="E10" s="23" t="s">
        <v>36</v>
      </c>
      <c r="F10" s="4" t="s">
        <v>187</v>
      </c>
      <c r="G10" s="67">
        <v>1.27</v>
      </c>
      <c r="H10" s="67" t="s">
        <v>139</v>
      </c>
      <c r="I10" s="67" t="s">
        <v>139</v>
      </c>
      <c r="J10" s="68"/>
      <c r="K10" s="28"/>
      <c r="L10" s="28"/>
    </row>
    <row r="11" spans="1:15">
      <c r="A11" s="4">
        <v>10</v>
      </c>
      <c r="B11" s="26" t="s">
        <v>38</v>
      </c>
      <c r="C11" s="26" t="s">
        <v>39</v>
      </c>
      <c r="D11" s="26" t="s">
        <v>35</v>
      </c>
      <c r="E11" s="23" t="s">
        <v>40</v>
      </c>
      <c r="F11" s="4">
        <v>60</v>
      </c>
      <c r="G11" s="67">
        <v>1.34</v>
      </c>
      <c r="H11" s="67">
        <v>3</v>
      </c>
      <c r="I11" s="67">
        <v>3</v>
      </c>
      <c r="J11" s="68"/>
      <c r="K11" s="28"/>
      <c r="L11" s="28"/>
    </row>
    <row r="12" spans="1:15">
      <c r="A12" s="4">
        <v>11</v>
      </c>
      <c r="B12" s="26" t="s">
        <v>65</v>
      </c>
      <c r="C12" s="26" t="s">
        <v>66</v>
      </c>
      <c r="D12" s="26" t="s">
        <v>67</v>
      </c>
      <c r="E12" s="23" t="s">
        <v>68</v>
      </c>
      <c r="F12" s="4">
        <v>30</v>
      </c>
      <c r="G12" s="67">
        <v>1.02</v>
      </c>
      <c r="H12" s="67">
        <v>2.4300000000000002</v>
      </c>
      <c r="I12" s="67" t="s">
        <v>139</v>
      </c>
      <c r="J12" s="68"/>
      <c r="K12" s="28"/>
      <c r="L12" s="28"/>
    </row>
    <row r="13" spans="1:15">
      <c r="A13" s="4">
        <v>12</v>
      </c>
      <c r="B13" s="26" t="s">
        <v>49</v>
      </c>
      <c r="C13" s="26" t="s">
        <v>50</v>
      </c>
      <c r="D13" s="26" t="s">
        <v>22</v>
      </c>
      <c r="E13" s="23" t="s">
        <v>51</v>
      </c>
      <c r="F13" s="4" t="s">
        <v>188</v>
      </c>
      <c r="G13" s="67">
        <v>0.31</v>
      </c>
      <c r="H13" s="67">
        <v>3</v>
      </c>
      <c r="I13" s="67">
        <v>1.34</v>
      </c>
      <c r="J13" s="68"/>
      <c r="K13" s="28"/>
      <c r="L13" s="28"/>
    </row>
    <row r="14" spans="1:15">
      <c r="A14" s="4">
        <v>13</v>
      </c>
      <c r="B14" s="26" t="s">
        <v>52</v>
      </c>
      <c r="C14" s="26" t="s">
        <v>53</v>
      </c>
      <c r="D14" s="26" t="s">
        <v>54</v>
      </c>
      <c r="E14" s="23" t="s">
        <v>55</v>
      </c>
      <c r="F14" s="4">
        <v>92</v>
      </c>
      <c r="G14" s="67">
        <v>3</v>
      </c>
      <c r="H14" s="67">
        <v>2.14</v>
      </c>
      <c r="I14" s="67">
        <v>1.4</v>
      </c>
      <c r="J14" s="68"/>
      <c r="K14" s="28"/>
      <c r="L14" s="28"/>
    </row>
    <row r="15" spans="1:15">
      <c r="A15" s="4">
        <v>14</v>
      </c>
      <c r="B15" s="26" t="s">
        <v>69</v>
      </c>
      <c r="C15" s="26" t="s">
        <v>70</v>
      </c>
      <c r="D15" s="26" t="s">
        <v>71</v>
      </c>
      <c r="E15" s="23" t="s">
        <v>72</v>
      </c>
      <c r="F15" s="4">
        <v>34</v>
      </c>
      <c r="G15" s="67">
        <v>1.34</v>
      </c>
      <c r="H15" s="67" t="s">
        <v>139</v>
      </c>
      <c r="I15" s="67">
        <v>3</v>
      </c>
      <c r="J15" s="68"/>
      <c r="K15" s="28"/>
      <c r="L15" s="28"/>
    </row>
    <row r="16" spans="1:15">
      <c r="A16" s="4">
        <v>15</v>
      </c>
      <c r="B16" s="26" t="s">
        <v>105</v>
      </c>
      <c r="C16" s="26" t="s">
        <v>106</v>
      </c>
      <c r="D16" s="26" t="s">
        <v>107</v>
      </c>
      <c r="E16" s="22" t="s">
        <v>108</v>
      </c>
      <c r="F16" s="4">
        <v>55</v>
      </c>
      <c r="G16" s="67">
        <v>1.4</v>
      </c>
      <c r="H16" s="67">
        <v>3</v>
      </c>
      <c r="I16" s="67">
        <v>3</v>
      </c>
      <c r="J16" s="68"/>
      <c r="K16" s="28"/>
      <c r="L16" s="28"/>
    </row>
    <row r="17" spans="1:12">
      <c r="A17" s="4">
        <v>16</v>
      </c>
      <c r="B17" s="26" t="s">
        <v>109</v>
      </c>
      <c r="C17" s="26" t="s">
        <v>110</v>
      </c>
      <c r="D17" s="26" t="s">
        <v>107</v>
      </c>
      <c r="E17" s="22" t="s">
        <v>111</v>
      </c>
      <c r="F17" s="4">
        <v>27</v>
      </c>
      <c r="G17" s="67">
        <v>1.1599999999999999</v>
      </c>
      <c r="H17" s="67">
        <v>3</v>
      </c>
      <c r="I17" s="67">
        <v>1</v>
      </c>
      <c r="J17" s="68"/>
      <c r="K17" s="28"/>
      <c r="L17" s="28"/>
    </row>
    <row r="18" spans="1:12">
      <c r="A18" s="4">
        <v>17</v>
      </c>
      <c r="B18" s="26" t="s">
        <v>112</v>
      </c>
      <c r="C18" s="26" t="s">
        <v>113</v>
      </c>
      <c r="D18" s="26" t="s">
        <v>114</v>
      </c>
      <c r="E18" s="22" t="s">
        <v>115</v>
      </c>
      <c r="F18" s="4">
        <v>44</v>
      </c>
      <c r="G18" s="67">
        <v>1.19</v>
      </c>
      <c r="H18" s="67">
        <v>3</v>
      </c>
      <c r="I18" s="67">
        <v>3</v>
      </c>
      <c r="J18" s="68"/>
      <c r="K18" s="28"/>
      <c r="L18" s="28"/>
    </row>
    <row r="19" spans="1:12">
      <c r="A19" s="4">
        <v>18</v>
      </c>
      <c r="G19" s="68"/>
      <c r="H19" s="68"/>
      <c r="I19" s="68"/>
      <c r="J19" s="68"/>
      <c r="K19" s="28"/>
      <c r="L19" s="28"/>
    </row>
    <row r="20" spans="1:12">
      <c r="A20" s="4">
        <v>19</v>
      </c>
      <c r="G20" s="68"/>
      <c r="H20" s="68"/>
      <c r="I20" s="68"/>
      <c r="J20" s="68"/>
      <c r="K20" s="28"/>
      <c r="L20" s="28"/>
    </row>
    <row r="21" spans="1:12">
      <c r="A21" s="4">
        <v>20</v>
      </c>
      <c r="G21" s="68"/>
      <c r="H21" s="68"/>
      <c r="I21" s="68"/>
      <c r="J21" s="68"/>
      <c r="K21" s="28"/>
      <c r="L21" s="28"/>
    </row>
    <row r="22" spans="1:12">
      <c r="A22" s="4">
        <v>21</v>
      </c>
      <c r="G22" s="68"/>
      <c r="H22" s="68"/>
      <c r="I22" s="68"/>
      <c r="J22" s="68"/>
      <c r="K22" s="28"/>
      <c r="L22" s="28"/>
    </row>
    <row r="23" spans="1:12">
      <c r="A23" s="4">
        <v>22</v>
      </c>
      <c r="G23" s="68"/>
      <c r="H23" s="68"/>
      <c r="I23" s="68"/>
      <c r="J23" s="68"/>
      <c r="K23" s="28"/>
      <c r="L23" s="28"/>
    </row>
    <row r="24" spans="1:12">
      <c r="A24" s="4">
        <v>23</v>
      </c>
      <c r="G24" s="68"/>
      <c r="H24" s="68"/>
      <c r="I24" s="68"/>
      <c r="J24" s="68"/>
      <c r="K24" s="28"/>
      <c r="L24" s="28"/>
    </row>
    <row r="25" spans="1:12">
      <c r="A25" s="4">
        <v>24</v>
      </c>
      <c r="G25" s="68"/>
      <c r="H25" s="68"/>
      <c r="I25" s="68"/>
      <c r="J25" s="68"/>
      <c r="K25" s="28"/>
      <c r="L25" s="28"/>
    </row>
    <row r="26" spans="1:12">
      <c r="A26" s="4">
        <v>25</v>
      </c>
      <c r="G26" s="68"/>
      <c r="H26" s="68"/>
      <c r="I26" s="68"/>
      <c r="J26" s="68"/>
      <c r="K26" s="28"/>
      <c r="L26" s="28"/>
    </row>
    <row r="27" spans="1:12">
      <c r="A27" s="4">
        <v>26</v>
      </c>
      <c r="G27" s="68"/>
      <c r="H27" s="68"/>
      <c r="I27" s="68"/>
      <c r="J27" s="68"/>
      <c r="K27" s="28"/>
      <c r="L27" s="28"/>
    </row>
    <row r="28" spans="1:12">
      <c r="A28" s="4">
        <v>27</v>
      </c>
      <c r="G28" s="68"/>
      <c r="H28" s="68"/>
      <c r="I28" s="68"/>
      <c r="J28" s="68"/>
      <c r="K28" s="28"/>
      <c r="L28" s="28"/>
    </row>
    <row r="29" spans="1:12">
      <c r="A29" s="4">
        <v>28</v>
      </c>
      <c r="G29" s="68"/>
      <c r="H29" s="68"/>
      <c r="I29" s="68"/>
      <c r="J29" s="68"/>
      <c r="K29" s="28"/>
      <c r="L29" s="28"/>
    </row>
    <row r="30" spans="1:12">
      <c r="A30" s="4">
        <v>29</v>
      </c>
      <c r="G30" s="68"/>
      <c r="H30" s="68"/>
      <c r="I30" s="68"/>
      <c r="J30" s="68"/>
      <c r="K30" s="28"/>
      <c r="L30" s="28"/>
    </row>
    <row r="31" spans="1:12">
      <c r="A31" s="4">
        <v>30</v>
      </c>
      <c r="G31" s="68"/>
      <c r="H31" s="68"/>
      <c r="I31" s="68"/>
      <c r="J31" s="68"/>
      <c r="K31" s="28"/>
      <c r="L31" s="28"/>
    </row>
    <row r="32" spans="1:12">
      <c r="A32" s="4">
        <v>31</v>
      </c>
      <c r="G32" s="68"/>
      <c r="H32" s="68"/>
      <c r="I32" s="68"/>
      <c r="J32" s="68"/>
      <c r="K32" s="28"/>
      <c r="L32" s="28"/>
    </row>
    <row r="33" spans="1:12">
      <c r="A33" s="4">
        <v>32</v>
      </c>
      <c r="G33" s="68"/>
      <c r="H33" s="68"/>
      <c r="I33" s="68"/>
      <c r="J33" s="68"/>
      <c r="K33" s="28"/>
      <c r="L33" s="28"/>
    </row>
    <row r="34" spans="1:12">
      <c r="A34" s="4">
        <v>33</v>
      </c>
      <c r="G34" s="68"/>
      <c r="H34" s="68"/>
      <c r="I34" s="68"/>
      <c r="J34" s="68"/>
      <c r="K34" s="28"/>
      <c r="L34" s="28"/>
    </row>
    <row r="35" spans="1:12">
      <c r="A35" s="4">
        <v>34</v>
      </c>
      <c r="G35" s="68"/>
      <c r="H35" s="68"/>
      <c r="I35" s="68"/>
      <c r="J35" s="68"/>
      <c r="K35" s="28"/>
      <c r="L35" s="28"/>
    </row>
    <row r="36" spans="1:12">
      <c r="A36" s="4">
        <v>35</v>
      </c>
      <c r="G36" s="68"/>
      <c r="H36" s="68"/>
      <c r="I36" s="68"/>
      <c r="J36" s="68"/>
      <c r="K36" s="28"/>
      <c r="L36" s="2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6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defaultColWidth="14.42578125" defaultRowHeight="15.75" customHeight="1"/>
  <cols>
    <col min="5" max="5" width="16.7109375" customWidth="1"/>
    <col min="6" max="6" width="18.85546875" customWidth="1"/>
    <col min="7" max="9" width="11" customWidth="1"/>
    <col min="10" max="10" width="12.140625" customWidth="1"/>
    <col min="11" max="11" width="6.5703125" customWidth="1"/>
    <col min="12" max="12" width="9.140625" customWidth="1"/>
  </cols>
  <sheetData>
    <row r="1" spans="1:15">
      <c r="A1" s="31" t="s">
        <v>0</v>
      </c>
      <c r="B1" s="31" t="s">
        <v>3</v>
      </c>
      <c r="C1" s="4" t="s">
        <v>4</v>
      </c>
      <c r="D1" s="31" t="s">
        <v>5</v>
      </c>
      <c r="E1" s="21" t="s">
        <v>6</v>
      </c>
      <c r="F1" s="21" t="s">
        <v>8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15</v>
      </c>
      <c r="M1" s="4"/>
      <c r="N1" s="4"/>
      <c r="O1" s="4"/>
    </row>
    <row r="2" spans="1:15">
      <c r="A2" s="4">
        <v>1</v>
      </c>
      <c r="B2" s="26" t="s">
        <v>84</v>
      </c>
      <c r="C2" s="26" t="s">
        <v>20</v>
      </c>
      <c r="D2" s="26" t="s">
        <v>22</v>
      </c>
      <c r="E2" s="23" t="s">
        <v>85</v>
      </c>
      <c r="F2" s="29">
        <v>47</v>
      </c>
      <c r="G2" s="67">
        <v>5</v>
      </c>
      <c r="H2" s="67" t="s">
        <v>139</v>
      </c>
      <c r="I2" s="67">
        <v>2.0499999999999998</v>
      </c>
      <c r="J2" s="68"/>
      <c r="K2" s="28"/>
      <c r="L2" s="28"/>
    </row>
    <row r="3" spans="1:15">
      <c r="A3" s="4">
        <v>2</v>
      </c>
      <c r="B3" s="26" t="s">
        <v>17</v>
      </c>
      <c r="C3" s="26" t="s">
        <v>20</v>
      </c>
      <c r="D3" s="26" t="s">
        <v>22</v>
      </c>
      <c r="E3" s="23" t="s">
        <v>23</v>
      </c>
      <c r="F3" s="29">
        <v>8</v>
      </c>
      <c r="G3" s="67">
        <v>5</v>
      </c>
      <c r="H3" s="67">
        <v>5</v>
      </c>
      <c r="I3" s="67">
        <v>5</v>
      </c>
      <c r="J3" s="67">
        <v>6.46</v>
      </c>
      <c r="K3" s="28"/>
      <c r="L3" s="28"/>
    </row>
    <row r="4" spans="1:15">
      <c r="A4" s="4">
        <v>3</v>
      </c>
      <c r="B4" s="26" t="s">
        <v>86</v>
      </c>
      <c r="C4" s="26" t="s">
        <v>87</v>
      </c>
      <c r="D4" s="26" t="s">
        <v>88</v>
      </c>
      <c r="E4" s="22" t="s">
        <v>89</v>
      </c>
      <c r="F4" s="29">
        <v>40</v>
      </c>
      <c r="G4" s="67" t="s">
        <v>139</v>
      </c>
      <c r="H4" s="67">
        <v>5</v>
      </c>
      <c r="I4" s="67">
        <v>5</v>
      </c>
      <c r="J4" s="68"/>
      <c r="K4" s="28"/>
      <c r="L4" s="28"/>
    </row>
    <row r="5" spans="1:15">
      <c r="A5" s="4">
        <v>4</v>
      </c>
      <c r="B5" s="26" t="s">
        <v>92</v>
      </c>
      <c r="C5" s="26" t="s">
        <v>94</v>
      </c>
      <c r="D5" s="26" t="s">
        <v>96</v>
      </c>
      <c r="E5" s="22" t="s">
        <v>97</v>
      </c>
      <c r="F5" s="29"/>
      <c r="G5" s="67" t="s">
        <v>33</v>
      </c>
      <c r="H5" s="67" t="s">
        <v>33</v>
      </c>
      <c r="I5" s="67" t="s">
        <v>33</v>
      </c>
      <c r="J5" s="68"/>
      <c r="K5" s="28"/>
      <c r="L5" s="28"/>
    </row>
    <row r="6" spans="1:15">
      <c r="A6" s="4">
        <v>5</v>
      </c>
      <c r="B6" s="26" t="s">
        <v>98</v>
      </c>
      <c r="C6" s="26" t="s">
        <v>99</v>
      </c>
      <c r="D6" s="26" t="s">
        <v>100</v>
      </c>
      <c r="E6" s="22" t="s">
        <v>101</v>
      </c>
      <c r="F6" s="29">
        <v>35</v>
      </c>
      <c r="G6" s="67">
        <v>2.5499999999999998</v>
      </c>
      <c r="H6" s="67">
        <v>5</v>
      </c>
      <c r="I6" s="67">
        <v>5</v>
      </c>
      <c r="J6" s="68"/>
      <c r="K6" s="28"/>
      <c r="L6" s="28"/>
    </row>
    <row r="7" spans="1:15">
      <c r="A7" s="4">
        <v>6</v>
      </c>
      <c r="B7" s="26" t="s">
        <v>102</v>
      </c>
      <c r="C7" s="26" t="s">
        <v>103</v>
      </c>
      <c r="D7" s="26" t="s">
        <v>100</v>
      </c>
      <c r="E7" s="22" t="s">
        <v>104</v>
      </c>
      <c r="F7" s="29">
        <v>38</v>
      </c>
      <c r="G7" s="67">
        <v>5</v>
      </c>
      <c r="H7" s="67">
        <v>5</v>
      </c>
      <c r="I7" s="67" t="s">
        <v>33</v>
      </c>
      <c r="J7" s="68"/>
      <c r="K7" s="28"/>
      <c r="L7" s="28"/>
    </row>
    <row r="8" spans="1:15">
      <c r="A8" s="4">
        <v>7</v>
      </c>
      <c r="B8" s="26" t="s">
        <v>91</v>
      </c>
      <c r="C8" s="26" t="s">
        <v>66</v>
      </c>
      <c r="D8" s="26" t="s">
        <v>93</v>
      </c>
      <c r="E8" s="22" t="s">
        <v>95</v>
      </c>
      <c r="F8" s="29">
        <v>46</v>
      </c>
      <c r="G8" s="67">
        <v>4.13</v>
      </c>
      <c r="H8" s="67">
        <v>5</v>
      </c>
      <c r="I8" s="67">
        <v>5</v>
      </c>
      <c r="J8" s="67">
        <v>6.19</v>
      </c>
      <c r="K8" s="28"/>
      <c r="L8" s="28"/>
    </row>
    <row r="9" spans="1:15">
      <c r="A9" s="4">
        <v>8</v>
      </c>
      <c r="B9" s="26" t="s">
        <v>45</v>
      </c>
      <c r="C9" s="26" t="s">
        <v>46</v>
      </c>
      <c r="D9" s="26" t="s">
        <v>22</v>
      </c>
      <c r="E9" s="22" t="s">
        <v>47</v>
      </c>
      <c r="F9" s="29">
        <v>50</v>
      </c>
      <c r="G9" s="67">
        <v>5</v>
      </c>
      <c r="H9" s="67">
        <v>5</v>
      </c>
      <c r="I9" s="67">
        <v>5</v>
      </c>
      <c r="J9" s="67">
        <v>6.27</v>
      </c>
      <c r="K9" s="28"/>
      <c r="L9" s="28"/>
    </row>
    <row r="10" spans="1:15">
      <c r="A10" s="4">
        <v>9</v>
      </c>
      <c r="B10" s="26" t="s">
        <v>32</v>
      </c>
      <c r="C10" s="26" t="s">
        <v>34</v>
      </c>
      <c r="D10" s="26" t="s">
        <v>35</v>
      </c>
      <c r="E10" s="23" t="s">
        <v>36</v>
      </c>
      <c r="F10" s="29" t="s">
        <v>187</v>
      </c>
      <c r="G10" s="67">
        <v>5</v>
      </c>
      <c r="H10" s="67" t="s">
        <v>139</v>
      </c>
      <c r="I10" s="67" t="s">
        <v>139</v>
      </c>
      <c r="J10" s="68"/>
      <c r="K10" s="28"/>
      <c r="L10" s="28"/>
    </row>
    <row r="11" spans="1:15">
      <c r="A11" s="4">
        <v>10</v>
      </c>
      <c r="B11" s="26" t="s">
        <v>38</v>
      </c>
      <c r="C11" s="26" t="s">
        <v>39</v>
      </c>
      <c r="D11" s="26" t="s">
        <v>35</v>
      </c>
      <c r="E11" s="23" t="s">
        <v>40</v>
      </c>
      <c r="F11" s="29">
        <v>60</v>
      </c>
      <c r="G11" s="67">
        <v>5</v>
      </c>
      <c r="H11" s="67">
        <v>3.19</v>
      </c>
      <c r="I11" s="67">
        <v>5</v>
      </c>
      <c r="J11" s="68"/>
      <c r="K11" s="28"/>
      <c r="L11" s="28"/>
    </row>
    <row r="12" spans="1:15">
      <c r="A12" s="4">
        <v>11</v>
      </c>
      <c r="B12" s="26" t="s">
        <v>65</v>
      </c>
      <c r="C12" s="26" t="s">
        <v>66</v>
      </c>
      <c r="D12" s="26" t="s">
        <v>67</v>
      </c>
      <c r="E12" s="23" t="s">
        <v>68</v>
      </c>
      <c r="F12" s="29">
        <v>30</v>
      </c>
      <c r="G12" s="67">
        <v>5</v>
      </c>
      <c r="H12" s="67">
        <v>1.1100000000000001</v>
      </c>
      <c r="I12" s="67">
        <v>1.54</v>
      </c>
      <c r="J12" s="68"/>
      <c r="K12" s="28"/>
      <c r="L12" s="28"/>
    </row>
    <row r="13" spans="1:15">
      <c r="A13" s="4">
        <v>12</v>
      </c>
      <c r="B13" s="26" t="s">
        <v>49</v>
      </c>
      <c r="C13" s="26" t="s">
        <v>50</v>
      </c>
      <c r="D13" s="26" t="s">
        <v>22</v>
      </c>
      <c r="E13" s="23" t="s">
        <v>51</v>
      </c>
      <c r="F13" s="29" t="s">
        <v>188</v>
      </c>
      <c r="G13" s="67">
        <v>2.1</v>
      </c>
      <c r="H13" s="67">
        <v>5</v>
      </c>
      <c r="I13" s="67">
        <v>1.51</v>
      </c>
      <c r="J13" s="68"/>
      <c r="K13" s="28"/>
      <c r="L13" s="28"/>
    </row>
    <row r="14" spans="1:15">
      <c r="A14" s="4">
        <v>13</v>
      </c>
      <c r="B14" s="26" t="s">
        <v>52</v>
      </c>
      <c r="C14" s="26" t="s">
        <v>53</v>
      </c>
      <c r="D14" s="26" t="s">
        <v>54</v>
      </c>
      <c r="E14" s="23" t="s">
        <v>55</v>
      </c>
      <c r="F14" s="29">
        <v>92</v>
      </c>
      <c r="G14" s="67">
        <v>5</v>
      </c>
      <c r="H14" s="67" t="s">
        <v>139</v>
      </c>
      <c r="I14" s="67">
        <v>5</v>
      </c>
      <c r="J14" s="68"/>
      <c r="K14" s="28"/>
      <c r="L14" s="28"/>
    </row>
    <row r="15" spans="1:15">
      <c r="A15" s="4">
        <v>14</v>
      </c>
      <c r="B15" s="26" t="s">
        <v>69</v>
      </c>
      <c r="C15" s="26" t="s">
        <v>70</v>
      </c>
      <c r="D15" s="26" t="s">
        <v>71</v>
      </c>
      <c r="E15" s="23" t="s">
        <v>72</v>
      </c>
      <c r="F15" s="29">
        <v>34</v>
      </c>
      <c r="G15" s="67">
        <v>5</v>
      </c>
      <c r="H15" s="67">
        <v>5</v>
      </c>
      <c r="I15" s="67">
        <v>4.13</v>
      </c>
      <c r="J15" s="67">
        <v>5.41</v>
      </c>
      <c r="K15" s="28"/>
      <c r="L15" s="28"/>
    </row>
    <row r="16" spans="1:15">
      <c r="A16" s="4">
        <v>15</v>
      </c>
      <c r="B16" s="26" t="s">
        <v>105</v>
      </c>
      <c r="C16" s="26" t="s">
        <v>106</v>
      </c>
      <c r="D16" s="26" t="s">
        <v>107</v>
      </c>
      <c r="E16" s="22" t="s">
        <v>108</v>
      </c>
      <c r="F16" s="29">
        <v>55</v>
      </c>
      <c r="G16" s="67">
        <v>3.4</v>
      </c>
      <c r="H16" s="67">
        <v>5</v>
      </c>
      <c r="I16" s="67">
        <v>5</v>
      </c>
      <c r="J16" s="68"/>
      <c r="K16" s="28"/>
      <c r="L16" s="28"/>
    </row>
    <row r="17" spans="1:12">
      <c r="A17" s="4">
        <v>16</v>
      </c>
      <c r="B17" s="26" t="s">
        <v>109</v>
      </c>
      <c r="C17" s="26" t="s">
        <v>110</v>
      </c>
      <c r="D17" s="26" t="s">
        <v>107</v>
      </c>
      <c r="E17" s="22" t="s">
        <v>111</v>
      </c>
      <c r="F17" s="29">
        <v>27</v>
      </c>
      <c r="G17" s="67">
        <v>3.53</v>
      </c>
      <c r="H17" s="67">
        <v>5</v>
      </c>
      <c r="I17" s="67">
        <v>5</v>
      </c>
      <c r="J17" s="68"/>
      <c r="K17" s="28"/>
      <c r="L17" s="28"/>
    </row>
    <row r="18" spans="1:12">
      <c r="A18" s="4">
        <v>17</v>
      </c>
      <c r="B18" s="26" t="s">
        <v>112</v>
      </c>
      <c r="C18" s="26" t="s">
        <v>113</v>
      </c>
      <c r="D18" s="26" t="s">
        <v>114</v>
      </c>
      <c r="E18" s="22" t="s">
        <v>115</v>
      </c>
      <c r="F18" s="29">
        <v>44</v>
      </c>
      <c r="G18" s="67">
        <v>2.0499999999999998</v>
      </c>
      <c r="H18" s="67" t="s">
        <v>139</v>
      </c>
      <c r="I18" s="67">
        <v>5</v>
      </c>
      <c r="J18" s="68"/>
      <c r="K18" s="28"/>
      <c r="L18" s="28"/>
    </row>
    <row r="19" spans="1:12">
      <c r="A19" s="4">
        <v>18</v>
      </c>
      <c r="B19" s="26" t="s">
        <v>116</v>
      </c>
      <c r="C19" s="26" t="s">
        <v>117</v>
      </c>
      <c r="D19" s="26" t="s">
        <v>118</v>
      </c>
      <c r="E19" s="22" t="s">
        <v>119</v>
      </c>
      <c r="F19" s="28"/>
      <c r="G19" s="67" t="s">
        <v>33</v>
      </c>
      <c r="H19" s="67" t="s">
        <v>33</v>
      </c>
      <c r="I19" s="67" t="s">
        <v>33</v>
      </c>
      <c r="J19" s="68"/>
      <c r="K19" s="28"/>
      <c r="L19" s="28"/>
    </row>
    <row r="20" spans="1:12">
      <c r="A20" s="4">
        <v>19</v>
      </c>
      <c r="B20" s="26" t="s">
        <v>116</v>
      </c>
      <c r="C20" s="26" t="s">
        <v>120</v>
      </c>
      <c r="D20" s="26" t="s">
        <v>121</v>
      </c>
      <c r="E20" s="22" t="s">
        <v>122</v>
      </c>
      <c r="F20" s="28"/>
      <c r="G20" s="67">
        <v>3.24</v>
      </c>
      <c r="H20" s="67">
        <v>3.53</v>
      </c>
      <c r="I20" s="67" t="s">
        <v>139</v>
      </c>
      <c r="J20" s="68"/>
      <c r="K20" s="28"/>
      <c r="L20" s="28"/>
    </row>
    <row r="21" spans="1:12">
      <c r="A21" s="4">
        <v>20</v>
      </c>
      <c r="B21" s="26" t="s">
        <v>73</v>
      </c>
      <c r="C21" s="26" t="s">
        <v>74</v>
      </c>
      <c r="D21" s="26" t="s">
        <v>43</v>
      </c>
      <c r="E21" s="23" t="s">
        <v>75</v>
      </c>
      <c r="F21" s="29">
        <v>97</v>
      </c>
      <c r="G21" s="67">
        <v>0.43</v>
      </c>
      <c r="H21" s="67" t="s">
        <v>33</v>
      </c>
      <c r="I21" s="67" t="s">
        <v>33</v>
      </c>
      <c r="J21" s="68"/>
      <c r="K21" s="28"/>
      <c r="L21" s="28"/>
    </row>
    <row r="22" spans="1:12">
      <c r="A22" s="4">
        <v>21</v>
      </c>
      <c r="F22" s="28"/>
      <c r="G22" s="68"/>
      <c r="H22" s="68"/>
      <c r="I22" s="68"/>
      <c r="J22" s="68"/>
      <c r="K22" s="28"/>
      <c r="L22" s="28"/>
    </row>
    <row r="23" spans="1:12">
      <c r="A23" s="4">
        <v>22</v>
      </c>
      <c r="F23" s="28"/>
      <c r="G23" s="68"/>
      <c r="H23" s="68"/>
      <c r="I23" s="68"/>
      <c r="J23" s="68"/>
      <c r="K23" s="28"/>
      <c r="L23" s="28"/>
    </row>
    <row r="24" spans="1:12">
      <c r="A24" s="4">
        <v>23</v>
      </c>
      <c r="F24" s="28"/>
      <c r="G24" s="68"/>
      <c r="H24" s="68"/>
      <c r="I24" s="68"/>
      <c r="J24" s="68"/>
      <c r="K24" s="28"/>
      <c r="L24" s="28"/>
    </row>
    <row r="25" spans="1:12">
      <c r="A25" s="4">
        <v>24</v>
      </c>
      <c r="F25" s="28"/>
      <c r="G25" s="68"/>
      <c r="H25" s="68"/>
      <c r="I25" s="68"/>
      <c r="J25" s="68"/>
      <c r="K25" s="28"/>
      <c r="L25" s="28"/>
    </row>
    <row r="26" spans="1:12">
      <c r="A26" s="4">
        <v>25</v>
      </c>
      <c r="G26" s="68"/>
      <c r="H26" s="68"/>
      <c r="I26" s="68"/>
      <c r="J26" s="68"/>
      <c r="K26" s="28"/>
      <c r="L26" s="28"/>
    </row>
    <row r="27" spans="1:12">
      <c r="A27" s="4">
        <v>26</v>
      </c>
      <c r="G27" s="68"/>
      <c r="H27" s="68"/>
      <c r="I27" s="68"/>
      <c r="J27" s="68"/>
      <c r="K27" s="28"/>
      <c r="L27" s="28"/>
    </row>
    <row r="28" spans="1:12">
      <c r="A28" s="4">
        <v>27</v>
      </c>
      <c r="G28" s="68"/>
      <c r="H28" s="68"/>
      <c r="I28" s="68"/>
      <c r="J28" s="68"/>
      <c r="K28" s="28"/>
      <c r="L28" s="28"/>
    </row>
    <row r="29" spans="1:12">
      <c r="A29" s="4">
        <v>28</v>
      </c>
      <c r="G29" s="68"/>
      <c r="H29" s="68"/>
      <c r="I29" s="68"/>
      <c r="J29" s="68"/>
      <c r="K29" s="28"/>
      <c r="L29" s="28"/>
    </row>
    <row r="30" spans="1:12">
      <c r="A30" s="4">
        <v>29</v>
      </c>
      <c r="G30" s="68"/>
      <c r="H30" s="68"/>
      <c r="I30" s="68"/>
      <c r="J30" s="68"/>
      <c r="K30" s="28"/>
      <c r="L30" s="28"/>
    </row>
    <row r="31" spans="1:12">
      <c r="A31" s="4">
        <v>30</v>
      </c>
      <c r="G31" s="68"/>
      <c r="H31" s="68"/>
      <c r="I31" s="68"/>
      <c r="J31" s="68"/>
      <c r="K31" s="28"/>
      <c r="L31" s="28"/>
    </row>
    <row r="32" spans="1:12">
      <c r="A32" s="4">
        <v>31</v>
      </c>
      <c r="G32" s="68"/>
      <c r="H32" s="68"/>
      <c r="I32" s="68"/>
      <c r="J32" s="68"/>
      <c r="K32" s="28"/>
      <c r="L32" s="28"/>
    </row>
    <row r="33" spans="1:12">
      <c r="A33" s="4">
        <v>32</v>
      </c>
      <c r="G33" s="68"/>
      <c r="H33" s="68"/>
      <c r="I33" s="68"/>
      <c r="J33" s="68"/>
      <c r="K33" s="28"/>
      <c r="L33" s="28"/>
    </row>
    <row r="34" spans="1:12">
      <c r="A34" s="4">
        <v>33</v>
      </c>
      <c r="G34" s="68"/>
      <c r="H34" s="68"/>
      <c r="I34" s="68"/>
      <c r="J34" s="68"/>
      <c r="K34" s="28"/>
      <c r="L34" s="28"/>
    </row>
    <row r="35" spans="1:12">
      <c r="A35" s="4">
        <v>34</v>
      </c>
      <c r="G35" s="68"/>
      <c r="H35" s="68"/>
      <c r="I35" s="68"/>
      <c r="J35" s="68"/>
      <c r="K35" s="28"/>
      <c r="L35" s="28"/>
    </row>
    <row r="36" spans="1:12">
      <c r="A36" s="4">
        <v>35</v>
      </c>
      <c r="G36" s="68"/>
      <c r="H36" s="68"/>
      <c r="I36" s="68"/>
      <c r="J36" s="68"/>
      <c r="K36" s="28"/>
      <c r="L36" s="2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6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defaultColWidth="14.42578125" defaultRowHeight="15.75" customHeight="1"/>
  <cols>
    <col min="5" max="5" width="16.7109375" customWidth="1"/>
    <col min="6" max="6" width="18.85546875" customWidth="1"/>
    <col min="7" max="9" width="11" customWidth="1"/>
    <col min="10" max="10" width="12.140625" customWidth="1"/>
    <col min="11" max="11" width="6.5703125" customWidth="1"/>
    <col min="12" max="12" width="9.140625" customWidth="1"/>
  </cols>
  <sheetData>
    <row r="1" spans="1:15">
      <c r="A1" s="31" t="s">
        <v>0</v>
      </c>
      <c r="B1" s="31" t="s">
        <v>3</v>
      </c>
      <c r="C1" s="4" t="s">
        <v>4</v>
      </c>
      <c r="D1" s="31" t="s">
        <v>5</v>
      </c>
      <c r="E1" s="21" t="s">
        <v>6</v>
      </c>
      <c r="F1" s="21" t="s">
        <v>8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15</v>
      </c>
      <c r="M1" s="4"/>
      <c r="N1" s="4"/>
      <c r="O1" s="4"/>
    </row>
    <row r="2" spans="1:15">
      <c r="A2" s="4">
        <v>1</v>
      </c>
      <c r="B2" s="26" t="s">
        <v>45</v>
      </c>
      <c r="C2" s="26" t="s">
        <v>46</v>
      </c>
      <c r="D2" s="26" t="s">
        <v>22</v>
      </c>
      <c r="E2" s="22" t="s">
        <v>47</v>
      </c>
      <c r="F2" s="4">
        <v>50</v>
      </c>
      <c r="G2" s="67">
        <v>1.38</v>
      </c>
      <c r="H2" s="67">
        <v>1.03</v>
      </c>
      <c r="I2" s="67">
        <v>2.2000000000000002</v>
      </c>
      <c r="J2" s="68"/>
      <c r="K2" s="28"/>
      <c r="L2" s="28"/>
    </row>
    <row r="3" spans="1:15">
      <c r="A3" s="4">
        <v>2</v>
      </c>
      <c r="B3" s="26" t="s">
        <v>32</v>
      </c>
      <c r="C3" s="26" t="s">
        <v>34</v>
      </c>
      <c r="D3" s="26" t="s">
        <v>35</v>
      </c>
      <c r="E3" s="23" t="s">
        <v>36</v>
      </c>
      <c r="F3" s="4">
        <v>29</v>
      </c>
      <c r="G3" s="67" t="s">
        <v>139</v>
      </c>
      <c r="H3" s="67" t="s">
        <v>33</v>
      </c>
      <c r="I3" s="67" t="s">
        <v>33</v>
      </c>
      <c r="J3" s="68"/>
      <c r="K3" s="28"/>
      <c r="L3" s="28"/>
    </row>
    <row r="4" spans="1:15">
      <c r="A4" s="4">
        <v>3</v>
      </c>
      <c r="B4" s="26" t="s">
        <v>38</v>
      </c>
      <c r="C4" s="26" t="s">
        <v>39</v>
      </c>
      <c r="D4" s="26" t="s">
        <v>35</v>
      </c>
      <c r="E4" s="23" t="s">
        <v>40</v>
      </c>
      <c r="F4" s="4">
        <v>60</v>
      </c>
      <c r="G4" s="67">
        <v>1.04</v>
      </c>
      <c r="H4" s="67">
        <v>1.46</v>
      </c>
      <c r="I4" s="67">
        <v>1.22</v>
      </c>
      <c r="J4" s="68"/>
      <c r="K4" s="28"/>
      <c r="L4" s="28"/>
    </row>
    <row r="5" spans="1:15">
      <c r="A5" s="4">
        <v>4</v>
      </c>
      <c r="B5" s="26" t="s">
        <v>65</v>
      </c>
      <c r="C5" s="26" t="s">
        <v>66</v>
      </c>
      <c r="D5" s="26" t="s">
        <v>67</v>
      </c>
      <c r="E5" s="23" t="s">
        <v>68</v>
      </c>
      <c r="F5" s="4">
        <v>30</v>
      </c>
      <c r="G5" s="67">
        <v>1.3</v>
      </c>
      <c r="H5" s="67">
        <v>3</v>
      </c>
      <c r="I5" s="67">
        <v>1.2</v>
      </c>
      <c r="J5" s="68"/>
      <c r="K5" s="28"/>
      <c r="L5" s="28"/>
    </row>
    <row r="6" spans="1:15">
      <c r="A6" s="4">
        <v>5</v>
      </c>
      <c r="B6" s="26" t="s">
        <v>84</v>
      </c>
      <c r="C6" s="26" t="s">
        <v>20</v>
      </c>
      <c r="D6" s="26" t="s">
        <v>22</v>
      </c>
      <c r="E6" s="23" t="s">
        <v>85</v>
      </c>
      <c r="F6" s="4">
        <v>47</v>
      </c>
      <c r="G6" s="67">
        <v>1.31</v>
      </c>
      <c r="H6" s="67">
        <v>2.2799999999999998</v>
      </c>
      <c r="I6" s="67">
        <v>1.38</v>
      </c>
      <c r="J6" s="68"/>
      <c r="K6" s="28"/>
      <c r="L6" s="28"/>
    </row>
    <row r="7" spans="1:15">
      <c r="A7" s="4">
        <v>6</v>
      </c>
      <c r="B7" s="26" t="s">
        <v>17</v>
      </c>
      <c r="C7" s="26" t="s">
        <v>20</v>
      </c>
      <c r="D7" s="26" t="s">
        <v>22</v>
      </c>
      <c r="E7" s="23" t="s">
        <v>23</v>
      </c>
      <c r="F7" s="4" t="s">
        <v>189</v>
      </c>
      <c r="G7" s="67">
        <v>1.07</v>
      </c>
      <c r="H7" s="67">
        <v>2</v>
      </c>
      <c r="I7" s="67">
        <v>2.48</v>
      </c>
      <c r="J7" s="68"/>
      <c r="K7" s="28"/>
      <c r="L7" s="28"/>
    </row>
    <row r="8" spans="1:15">
      <c r="A8" s="4">
        <v>7</v>
      </c>
      <c r="B8" s="26" t="s">
        <v>86</v>
      </c>
      <c r="C8" s="26" t="s">
        <v>87</v>
      </c>
      <c r="D8" s="26" t="s">
        <v>88</v>
      </c>
      <c r="E8" s="22" t="s">
        <v>89</v>
      </c>
      <c r="F8" s="4">
        <v>40</v>
      </c>
      <c r="G8" s="67">
        <v>1.18</v>
      </c>
      <c r="H8" s="67">
        <v>2</v>
      </c>
      <c r="I8" s="67">
        <v>1.21</v>
      </c>
      <c r="J8" s="68"/>
      <c r="K8" s="28"/>
      <c r="L8" s="28"/>
    </row>
    <row r="9" spans="1:15">
      <c r="A9" s="4">
        <v>8</v>
      </c>
      <c r="B9" s="26" t="s">
        <v>92</v>
      </c>
      <c r="C9" s="26" t="s">
        <v>94</v>
      </c>
      <c r="D9" s="26" t="s">
        <v>96</v>
      </c>
      <c r="E9" s="22" t="s">
        <v>97</v>
      </c>
      <c r="G9" s="67" t="s">
        <v>33</v>
      </c>
      <c r="H9" s="67" t="s">
        <v>33</v>
      </c>
      <c r="I9" s="67" t="s">
        <v>33</v>
      </c>
      <c r="J9" s="68"/>
      <c r="K9" s="28"/>
      <c r="L9" s="28"/>
    </row>
    <row r="10" spans="1:15">
      <c r="A10" s="4">
        <v>9</v>
      </c>
      <c r="B10" s="26" t="s">
        <v>98</v>
      </c>
      <c r="C10" s="26" t="s">
        <v>99</v>
      </c>
      <c r="D10" s="26" t="s">
        <v>100</v>
      </c>
      <c r="E10" s="22" t="s">
        <v>101</v>
      </c>
      <c r="F10" s="4">
        <v>35</v>
      </c>
      <c r="G10" s="67">
        <v>2.37</v>
      </c>
      <c r="H10" s="67">
        <v>2.2599999999999998</v>
      </c>
      <c r="I10" s="67">
        <v>2.2599999999999998</v>
      </c>
      <c r="J10" s="68"/>
      <c r="K10" s="28"/>
      <c r="L10" s="28"/>
    </row>
    <row r="11" spans="1:15">
      <c r="A11" s="4">
        <v>10</v>
      </c>
      <c r="B11" s="26" t="s">
        <v>102</v>
      </c>
      <c r="C11" s="26" t="s">
        <v>103</v>
      </c>
      <c r="D11" s="26" t="s">
        <v>100</v>
      </c>
      <c r="E11" s="22" t="s">
        <v>104</v>
      </c>
      <c r="F11" s="4">
        <v>38</v>
      </c>
      <c r="G11" s="67">
        <v>1.1499999999999999</v>
      </c>
      <c r="H11" s="67">
        <v>2.2200000000000002</v>
      </c>
      <c r="I11" s="67">
        <v>1.24</v>
      </c>
      <c r="J11" s="68"/>
      <c r="K11" s="28"/>
      <c r="L11" s="28"/>
    </row>
    <row r="12" spans="1:15">
      <c r="A12" s="4">
        <v>11</v>
      </c>
      <c r="B12" s="26" t="s">
        <v>91</v>
      </c>
      <c r="C12" s="26" t="s">
        <v>66</v>
      </c>
      <c r="D12" s="26" t="s">
        <v>93</v>
      </c>
      <c r="E12" s="22" t="s">
        <v>95</v>
      </c>
      <c r="F12" s="4">
        <v>46</v>
      </c>
      <c r="G12" s="67">
        <v>1.37</v>
      </c>
      <c r="H12" s="67">
        <v>3</v>
      </c>
      <c r="I12" s="67">
        <v>2.0099999999999998</v>
      </c>
      <c r="J12" s="68"/>
      <c r="K12" s="28"/>
      <c r="L12" s="28"/>
    </row>
    <row r="13" spans="1:15">
      <c r="A13" s="4">
        <v>12</v>
      </c>
      <c r="B13" s="26" t="s">
        <v>49</v>
      </c>
      <c r="C13" s="26" t="s">
        <v>50</v>
      </c>
      <c r="D13" s="26" t="s">
        <v>22</v>
      </c>
      <c r="E13" s="23" t="s">
        <v>51</v>
      </c>
      <c r="F13" s="4" t="s">
        <v>188</v>
      </c>
      <c r="G13" s="67">
        <v>1.33</v>
      </c>
      <c r="H13" s="67">
        <v>1.32</v>
      </c>
      <c r="I13" s="67">
        <v>1.4</v>
      </c>
      <c r="J13" s="68"/>
      <c r="K13" s="28"/>
      <c r="L13" s="28"/>
    </row>
    <row r="14" spans="1:15">
      <c r="A14" s="4">
        <v>13</v>
      </c>
      <c r="B14" s="26" t="s">
        <v>52</v>
      </c>
      <c r="C14" s="26" t="s">
        <v>53</v>
      </c>
      <c r="D14" s="26" t="s">
        <v>54</v>
      </c>
      <c r="E14" s="23" t="s">
        <v>55</v>
      </c>
      <c r="F14" s="4">
        <v>92</v>
      </c>
      <c r="G14" s="67">
        <v>1.31</v>
      </c>
      <c r="H14" s="67">
        <v>3</v>
      </c>
      <c r="I14" s="67">
        <v>3</v>
      </c>
      <c r="J14" s="68"/>
      <c r="K14" s="28"/>
      <c r="L14" s="28"/>
    </row>
    <row r="15" spans="1:15">
      <c r="A15" s="4">
        <v>14</v>
      </c>
      <c r="B15" s="26" t="s">
        <v>69</v>
      </c>
      <c r="C15" s="26" t="s">
        <v>70</v>
      </c>
      <c r="D15" s="26" t="s">
        <v>71</v>
      </c>
      <c r="E15" s="23" t="s">
        <v>72</v>
      </c>
      <c r="G15" s="67">
        <v>1.33</v>
      </c>
      <c r="H15" s="67" t="s">
        <v>139</v>
      </c>
      <c r="I15" s="67">
        <v>1.53</v>
      </c>
      <c r="J15" s="68"/>
      <c r="K15" s="28"/>
      <c r="L15" s="28"/>
    </row>
    <row r="16" spans="1:15">
      <c r="A16" s="4">
        <v>15</v>
      </c>
      <c r="B16" s="26" t="s">
        <v>105</v>
      </c>
      <c r="C16" s="26" t="s">
        <v>106</v>
      </c>
      <c r="D16" s="26" t="s">
        <v>107</v>
      </c>
      <c r="E16" s="22" t="s">
        <v>108</v>
      </c>
      <c r="F16" s="4">
        <v>55</v>
      </c>
      <c r="G16" s="67">
        <v>1.35</v>
      </c>
      <c r="H16" s="67">
        <v>3</v>
      </c>
      <c r="I16" s="67" t="s">
        <v>33</v>
      </c>
      <c r="J16" s="68"/>
      <c r="K16" s="28"/>
      <c r="L16" s="28"/>
    </row>
    <row r="17" spans="1:12">
      <c r="A17" s="4">
        <v>16</v>
      </c>
      <c r="B17" s="26" t="s">
        <v>109</v>
      </c>
      <c r="C17" s="26" t="s">
        <v>110</v>
      </c>
      <c r="D17" s="26" t="s">
        <v>107</v>
      </c>
      <c r="E17" s="22" t="s">
        <v>111</v>
      </c>
      <c r="F17" s="4">
        <v>27</v>
      </c>
      <c r="G17" s="67">
        <v>0.57999999999999996</v>
      </c>
      <c r="H17" s="67">
        <v>3</v>
      </c>
      <c r="I17" s="67">
        <v>1.47</v>
      </c>
      <c r="J17" s="68"/>
      <c r="K17" s="28"/>
      <c r="L17" s="28"/>
    </row>
    <row r="18" spans="1:12">
      <c r="A18" s="4">
        <v>17</v>
      </c>
      <c r="B18" s="26" t="s">
        <v>112</v>
      </c>
      <c r="C18" s="26" t="s">
        <v>113</v>
      </c>
      <c r="D18" s="26" t="s">
        <v>114</v>
      </c>
      <c r="E18" s="22" t="s">
        <v>115</v>
      </c>
      <c r="F18" s="4">
        <v>44</v>
      </c>
      <c r="G18" s="67">
        <v>1.26</v>
      </c>
      <c r="H18" s="67">
        <v>2.11</v>
      </c>
      <c r="I18" s="67">
        <v>1.3</v>
      </c>
      <c r="J18" s="68"/>
      <c r="K18" s="28"/>
      <c r="L18" s="28"/>
    </row>
    <row r="19" spans="1:12">
      <c r="A19" s="4">
        <v>18</v>
      </c>
      <c r="B19" s="26" t="s">
        <v>16</v>
      </c>
      <c r="C19" s="26" t="s">
        <v>18</v>
      </c>
      <c r="D19" s="26" t="s">
        <v>19</v>
      </c>
      <c r="E19" s="22" t="s">
        <v>21</v>
      </c>
      <c r="F19" s="4">
        <v>78</v>
      </c>
      <c r="G19" s="67">
        <v>1.44</v>
      </c>
      <c r="H19" s="67">
        <v>3</v>
      </c>
      <c r="I19" s="67">
        <v>1.3</v>
      </c>
      <c r="J19" s="68"/>
      <c r="K19" s="28"/>
      <c r="L19" s="28"/>
    </row>
    <row r="20" spans="1:12">
      <c r="A20" s="4">
        <v>19</v>
      </c>
      <c r="B20" s="26" t="s">
        <v>116</v>
      </c>
      <c r="C20" s="26" t="s">
        <v>117</v>
      </c>
      <c r="D20" s="26" t="s">
        <v>118</v>
      </c>
      <c r="E20" s="22" t="s">
        <v>119</v>
      </c>
      <c r="G20" s="67" t="s">
        <v>33</v>
      </c>
      <c r="H20" s="67" t="s">
        <v>33</v>
      </c>
      <c r="I20" s="67" t="s">
        <v>33</v>
      </c>
      <c r="J20" s="68"/>
      <c r="K20" s="28"/>
      <c r="L20" s="28"/>
    </row>
    <row r="21" spans="1:12">
      <c r="A21" s="4">
        <v>20</v>
      </c>
      <c r="B21" s="26" t="s">
        <v>116</v>
      </c>
      <c r="C21" s="26" t="s">
        <v>120</v>
      </c>
      <c r="D21" s="26" t="s">
        <v>121</v>
      </c>
      <c r="E21" s="22" t="s">
        <v>122</v>
      </c>
      <c r="F21" s="4">
        <v>18</v>
      </c>
      <c r="G21" s="67">
        <v>1.35</v>
      </c>
      <c r="H21" s="67" t="s">
        <v>33</v>
      </c>
      <c r="I21" s="67" t="s">
        <v>33</v>
      </c>
      <c r="J21" s="68"/>
      <c r="K21" s="28"/>
      <c r="L21" s="28"/>
    </row>
    <row r="22" spans="1:12">
      <c r="A22" s="4">
        <v>21</v>
      </c>
      <c r="G22" s="68"/>
      <c r="H22" s="68"/>
      <c r="I22" s="68"/>
      <c r="J22" s="68"/>
      <c r="K22" s="28"/>
      <c r="L22" s="28"/>
    </row>
    <row r="23" spans="1:12">
      <c r="A23" s="4">
        <v>22</v>
      </c>
      <c r="G23" s="68"/>
      <c r="H23" s="68"/>
      <c r="I23" s="68"/>
      <c r="J23" s="68"/>
      <c r="K23" s="28"/>
      <c r="L23" s="28"/>
    </row>
    <row r="24" spans="1:12">
      <c r="A24" s="4">
        <v>23</v>
      </c>
      <c r="G24" s="68"/>
      <c r="H24" s="68"/>
      <c r="I24" s="68"/>
      <c r="J24" s="68"/>
      <c r="K24" s="28"/>
      <c r="L24" s="28"/>
    </row>
    <row r="25" spans="1:12">
      <c r="A25" s="4">
        <v>24</v>
      </c>
      <c r="G25" s="68"/>
      <c r="H25" s="68"/>
      <c r="I25" s="68"/>
      <c r="J25" s="68"/>
      <c r="K25" s="28"/>
      <c r="L25" s="28"/>
    </row>
    <row r="26" spans="1:12">
      <c r="A26" s="4">
        <v>25</v>
      </c>
      <c r="G26" s="68"/>
      <c r="H26" s="68"/>
      <c r="I26" s="68"/>
      <c r="J26" s="68"/>
      <c r="K26" s="28"/>
      <c r="L26" s="28"/>
    </row>
    <row r="27" spans="1:12">
      <c r="A27" s="4">
        <v>26</v>
      </c>
      <c r="G27" s="68"/>
      <c r="H27" s="68"/>
      <c r="I27" s="68"/>
      <c r="J27" s="68"/>
      <c r="K27" s="28"/>
      <c r="L27" s="28"/>
    </row>
    <row r="28" spans="1:12">
      <c r="A28" s="4">
        <v>27</v>
      </c>
      <c r="G28" s="68"/>
      <c r="H28" s="68"/>
      <c r="I28" s="68"/>
      <c r="J28" s="68"/>
      <c r="K28" s="28"/>
      <c r="L28" s="28"/>
    </row>
    <row r="29" spans="1:12">
      <c r="A29" s="4">
        <v>28</v>
      </c>
      <c r="G29" s="68"/>
      <c r="H29" s="68"/>
      <c r="I29" s="68"/>
      <c r="J29" s="68"/>
      <c r="K29" s="28"/>
      <c r="L29" s="28"/>
    </row>
    <row r="30" spans="1:12">
      <c r="A30" s="4">
        <v>29</v>
      </c>
      <c r="G30" s="68"/>
      <c r="H30" s="68"/>
      <c r="I30" s="68"/>
      <c r="J30" s="68"/>
      <c r="K30" s="28"/>
      <c r="L30" s="28"/>
    </row>
    <row r="31" spans="1:12">
      <c r="A31" s="4">
        <v>30</v>
      </c>
      <c r="G31" s="68"/>
      <c r="H31" s="68"/>
      <c r="I31" s="68"/>
      <c r="J31" s="68"/>
      <c r="K31" s="28"/>
      <c r="L31" s="28"/>
    </row>
    <row r="32" spans="1:12">
      <c r="A32" s="4">
        <v>31</v>
      </c>
      <c r="G32" s="68"/>
      <c r="H32" s="68"/>
      <c r="I32" s="68"/>
      <c r="J32" s="68"/>
      <c r="K32" s="28"/>
      <c r="L32" s="28"/>
    </row>
    <row r="33" spans="1:12">
      <c r="A33" s="4">
        <v>32</v>
      </c>
      <c r="G33" s="68"/>
      <c r="H33" s="68"/>
      <c r="I33" s="68"/>
      <c r="J33" s="68"/>
      <c r="K33" s="28"/>
      <c r="L33" s="28"/>
    </row>
    <row r="34" spans="1:12">
      <c r="A34" s="4">
        <v>33</v>
      </c>
      <c r="G34" s="68"/>
      <c r="H34" s="68"/>
      <c r="I34" s="68"/>
      <c r="J34" s="68"/>
      <c r="K34" s="28"/>
      <c r="L34" s="28"/>
    </row>
    <row r="35" spans="1:12">
      <c r="A35" s="4">
        <v>34</v>
      </c>
      <c r="G35" s="68"/>
      <c r="H35" s="68"/>
      <c r="I35" s="68"/>
      <c r="J35" s="68"/>
      <c r="K35" s="28"/>
      <c r="L35" s="28"/>
    </row>
    <row r="36" spans="1:12">
      <c r="A36" s="4">
        <v>35</v>
      </c>
      <c r="G36" s="68"/>
      <c r="H36" s="68"/>
      <c r="I36" s="68"/>
      <c r="J36" s="68"/>
      <c r="K36" s="28"/>
      <c r="L36" s="2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6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defaultColWidth="14.42578125" defaultRowHeight="15.75" customHeight="1"/>
  <cols>
    <col min="1" max="1" width="3.7109375" customWidth="1"/>
    <col min="4" max="4" width="26.85546875" customWidth="1"/>
    <col min="5" max="5" width="16.7109375" customWidth="1"/>
    <col min="6" max="6" width="18.85546875" customWidth="1"/>
    <col min="7" max="9" width="11" customWidth="1"/>
    <col min="10" max="10" width="12.140625" customWidth="1"/>
    <col min="11" max="11" width="6.5703125" customWidth="1"/>
    <col min="12" max="12" width="9.140625" customWidth="1"/>
  </cols>
  <sheetData>
    <row r="1" spans="1:15">
      <c r="A1" s="31" t="s">
        <v>0</v>
      </c>
      <c r="B1" s="31" t="s">
        <v>3</v>
      </c>
      <c r="C1" s="4" t="s">
        <v>4</v>
      </c>
      <c r="D1" s="31" t="s">
        <v>5</v>
      </c>
      <c r="E1" s="21" t="s">
        <v>6</v>
      </c>
      <c r="F1" s="21" t="s">
        <v>8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15</v>
      </c>
      <c r="M1" s="4"/>
      <c r="N1" s="4"/>
      <c r="O1" s="4"/>
    </row>
    <row r="2" spans="1:15">
      <c r="A2" s="4">
        <v>1</v>
      </c>
      <c r="B2" s="26" t="s">
        <v>45</v>
      </c>
      <c r="C2" s="26" t="s">
        <v>46</v>
      </c>
      <c r="D2" s="26" t="s">
        <v>22</v>
      </c>
      <c r="E2" s="22" t="s">
        <v>47</v>
      </c>
      <c r="F2" s="4">
        <v>50</v>
      </c>
      <c r="G2" s="67">
        <v>3</v>
      </c>
      <c r="H2" s="67">
        <v>1.1299999999999999</v>
      </c>
      <c r="I2" s="67">
        <v>2.46</v>
      </c>
      <c r="J2" s="68"/>
      <c r="K2" s="28"/>
      <c r="L2" s="28"/>
    </row>
    <row r="3" spans="1:15">
      <c r="A3" s="4">
        <v>2</v>
      </c>
      <c r="B3" s="26" t="s">
        <v>32</v>
      </c>
      <c r="C3" s="26" t="s">
        <v>34</v>
      </c>
      <c r="D3" s="26" t="s">
        <v>35</v>
      </c>
      <c r="E3" s="23" t="s">
        <v>36</v>
      </c>
      <c r="F3" s="4" t="s">
        <v>187</v>
      </c>
      <c r="G3" s="67" t="s">
        <v>139</v>
      </c>
      <c r="H3" s="67">
        <v>1.43</v>
      </c>
      <c r="I3" s="67">
        <v>2.19</v>
      </c>
      <c r="J3" s="68"/>
      <c r="K3" s="28"/>
      <c r="L3" s="28"/>
    </row>
    <row r="4" spans="1:15">
      <c r="A4" s="4">
        <v>3</v>
      </c>
      <c r="B4" s="26" t="s">
        <v>38</v>
      </c>
      <c r="C4" s="26" t="s">
        <v>39</v>
      </c>
      <c r="D4" s="26" t="s">
        <v>35</v>
      </c>
      <c r="E4" s="23" t="s">
        <v>40</v>
      </c>
      <c r="F4" s="4">
        <v>60</v>
      </c>
      <c r="G4" s="67">
        <v>1.06</v>
      </c>
      <c r="H4" s="67">
        <v>1.21</v>
      </c>
      <c r="I4" s="67">
        <v>3</v>
      </c>
      <c r="J4" s="68"/>
      <c r="K4" s="28"/>
      <c r="L4" s="28"/>
    </row>
    <row r="5" spans="1:15">
      <c r="A5" s="4">
        <v>4</v>
      </c>
      <c r="B5" s="26" t="s">
        <v>65</v>
      </c>
      <c r="C5" s="26" t="s">
        <v>66</v>
      </c>
      <c r="D5" s="69" t="s">
        <v>93</v>
      </c>
      <c r="E5" s="23" t="s">
        <v>68</v>
      </c>
      <c r="F5" s="4">
        <v>30</v>
      </c>
      <c r="G5" s="67" t="s">
        <v>139</v>
      </c>
      <c r="H5" s="67" t="s">
        <v>139</v>
      </c>
      <c r="I5" s="67">
        <v>1.18</v>
      </c>
      <c r="J5" s="68"/>
      <c r="K5" s="28"/>
      <c r="L5" s="28"/>
    </row>
    <row r="6" spans="1:15">
      <c r="A6" s="4">
        <v>5</v>
      </c>
      <c r="B6" s="26" t="s">
        <v>84</v>
      </c>
      <c r="C6" s="26" t="s">
        <v>20</v>
      </c>
      <c r="D6" s="26" t="s">
        <v>22</v>
      </c>
      <c r="E6" s="23" t="s">
        <v>85</v>
      </c>
      <c r="F6" s="4">
        <v>47</v>
      </c>
      <c r="G6" s="67">
        <v>2.13</v>
      </c>
      <c r="H6" s="67">
        <v>3</v>
      </c>
      <c r="I6" s="67">
        <v>1.54</v>
      </c>
      <c r="J6" s="68"/>
      <c r="K6" s="28"/>
      <c r="L6" s="28"/>
    </row>
    <row r="7" spans="1:15">
      <c r="A7" s="4">
        <v>6</v>
      </c>
      <c r="B7" s="26" t="s">
        <v>17</v>
      </c>
      <c r="C7" s="26" t="s">
        <v>20</v>
      </c>
      <c r="D7" s="26" t="s">
        <v>22</v>
      </c>
      <c r="E7" s="23" t="s">
        <v>23</v>
      </c>
      <c r="F7" s="4" t="s">
        <v>189</v>
      </c>
      <c r="G7" s="67">
        <v>1.59</v>
      </c>
      <c r="H7" s="67">
        <v>0.54</v>
      </c>
      <c r="I7" s="67">
        <v>1.24</v>
      </c>
      <c r="J7" s="68"/>
      <c r="K7" s="28"/>
      <c r="L7" s="28"/>
    </row>
    <row r="8" spans="1:15">
      <c r="A8" s="4">
        <v>7</v>
      </c>
      <c r="B8" s="26" t="s">
        <v>86</v>
      </c>
      <c r="C8" s="26" t="s">
        <v>87</v>
      </c>
      <c r="D8" s="26" t="s">
        <v>88</v>
      </c>
      <c r="E8" s="22" t="s">
        <v>89</v>
      </c>
      <c r="F8" s="4">
        <v>40</v>
      </c>
      <c r="G8" s="67">
        <v>3</v>
      </c>
      <c r="H8" s="67" t="s">
        <v>139</v>
      </c>
      <c r="I8" s="67" t="s">
        <v>139</v>
      </c>
      <c r="J8" s="68"/>
      <c r="K8" s="28"/>
      <c r="L8" s="28"/>
    </row>
    <row r="9" spans="1:15">
      <c r="A9" s="4">
        <v>8</v>
      </c>
      <c r="B9" s="26" t="s">
        <v>92</v>
      </c>
      <c r="C9" s="26" t="s">
        <v>94</v>
      </c>
      <c r="D9" s="26" t="s">
        <v>96</v>
      </c>
      <c r="E9" s="22" t="s">
        <v>97</v>
      </c>
      <c r="G9" s="67" t="s">
        <v>33</v>
      </c>
      <c r="H9" s="67" t="s">
        <v>33</v>
      </c>
      <c r="I9" s="67" t="s">
        <v>33</v>
      </c>
      <c r="J9" s="68"/>
      <c r="K9" s="28"/>
      <c r="L9" s="28"/>
    </row>
    <row r="10" spans="1:15">
      <c r="A10" s="4">
        <v>9</v>
      </c>
      <c r="B10" s="26" t="s">
        <v>98</v>
      </c>
      <c r="C10" s="26" t="s">
        <v>99</v>
      </c>
      <c r="D10" s="26" t="s">
        <v>100</v>
      </c>
      <c r="E10" s="22" t="s">
        <v>101</v>
      </c>
      <c r="F10" s="4">
        <v>35</v>
      </c>
      <c r="G10" s="67">
        <v>1.06</v>
      </c>
      <c r="H10" s="67">
        <v>1.25</v>
      </c>
      <c r="I10" s="67">
        <v>2.27</v>
      </c>
      <c r="J10" s="68"/>
      <c r="K10" s="28"/>
      <c r="L10" s="28"/>
    </row>
    <row r="11" spans="1:15">
      <c r="A11" s="4">
        <v>10</v>
      </c>
      <c r="B11" s="26" t="s">
        <v>102</v>
      </c>
      <c r="C11" s="26" t="s">
        <v>103</v>
      </c>
      <c r="D11" s="26" t="s">
        <v>100</v>
      </c>
      <c r="E11" s="22" t="s">
        <v>104</v>
      </c>
      <c r="F11" s="4">
        <v>38</v>
      </c>
      <c r="G11" s="67">
        <v>2.0499999999999998</v>
      </c>
      <c r="H11" s="67">
        <v>2.25</v>
      </c>
      <c r="I11" s="67" t="s">
        <v>139</v>
      </c>
      <c r="J11" s="68"/>
      <c r="K11" s="28"/>
      <c r="L11" s="28"/>
    </row>
    <row r="12" spans="1:15">
      <c r="A12" s="4">
        <v>11</v>
      </c>
      <c r="B12" s="26" t="s">
        <v>91</v>
      </c>
      <c r="C12" s="26" t="s">
        <v>66</v>
      </c>
      <c r="D12" s="26" t="s">
        <v>93</v>
      </c>
      <c r="E12" s="22" t="s">
        <v>95</v>
      </c>
      <c r="F12" s="4">
        <v>46</v>
      </c>
      <c r="G12" s="67">
        <v>3</v>
      </c>
      <c r="H12" s="67" t="s">
        <v>139</v>
      </c>
      <c r="I12" s="67">
        <v>2.1</v>
      </c>
      <c r="J12" s="68"/>
      <c r="K12" s="28"/>
      <c r="L12" s="28"/>
    </row>
    <row r="13" spans="1:15">
      <c r="A13" s="4">
        <v>12</v>
      </c>
      <c r="B13" s="26" t="s">
        <v>49</v>
      </c>
      <c r="C13" s="26" t="s">
        <v>50</v>
      </c>
      <c r="D13" s="26" t="s">
        <v>22</v>
      </c>
      <c r="E13" s="23" t="s">
        <v>51</v>
      </c>
      <c r="F13" s="4" t="s">
        <v>188</v>
      </c>
      <c r="G13" s="67" t="s">
        <v>139</v>
      </c>
      <c r="H13" s="67" t="s">
        <v>139</v>
      </c>
      <c r="I13" s="67" t="s">
        <v>139</v>
      </c>
      <c r="J13" s="68"/>
      <c r="K13" s="28"/>
      <c r="L13" s="28"/>
    </row>
    <row r="14" spans="1:15">
      <c r="A14" s="4">
        <v>13</v>
      </c>
      <c r="B14" s="26" t="s">
        <v>52</v>
      </c>
      <c r="C14" s="26" t="s">
        <v>53</v>
      </c>
      <c r="D14" s="26" t="s">
        <v>54</v>
      </c>
      <c r="E14" s="23" t="s">
        <v>55</v>
      </c>
      <c r="F14" s="4">
        <v>92</v>
      </c>
      <c r="G14" s="67">
        <v>2.19</v>
      </c>
      <c r="H14" s="67">
        <v>3</v>
      </c>
      <c r="I14" s="67">
        <v>3</v>
      </c>
      <c r="J14" s="68"/>
      <c r="K14" s="28"/>
      <c r="L14" s="28"/>
    </row>
    <row r="15" spans="1:15">
      <c r="A15" s="4">
        <v>14</v>
      </c>
      <c r="B15" s="26" t="s">
        <v>69</v>
      </c>
      <c r="C15" s="26" t="s">
        <v>70</v>
      </c>
      <c r="D15" s="26" t="s">
        <v>71</v>
      </c>
      <c r="E15" s="23" t="s">
        <v>72</v>
      </c>
      <c r="F15" s="4">
        <v>34</v>
      </c>
      <c r="G15" s="67">
        <v>1.1000000000000001</v>
      </c>
      <c r="H15" s="67">
        <v>1.17</v>
      </c>
      <c r="I15" s="67">
        <v>1.07</v>
      </c>
      <c r="J15" s="68"/>
      <c r="K15" s="28"/>
      <c r="L15" s="28"/>
    </row>
    <row r="16" spans="1:15">
      <c r="A16" s="4">
        <v>15</v>
      </c>
      <c r="B16" s="26" t="s">
        <v>105</v>
      </c>
      <c r="C16" s="26" t="s">
        <v>106</v>
      </c>
      <c r="D16" s="26" t="s">
        <v>107</v>
      </c>
      <c r="E16" s="22" t="s">
        <v>108</v>
      </c>
      <c r="F16" s="4">
        <v>55</v>
      </c>
      <c r="G16" s="67" t="s">
        <v>139</v>
      </c>
      <c r="H16" s="67">
        <v>0.48</v>
      </c>
      <c r="I16" s="67" t="s">
        <v>139</v>
      </c>
      <c r="J16" s="68"/>
      <c r="K16" s="28"/>
      <c r="L16" s="28"/>
    </row>
    <row r="17" spans="1:12">
      <c r="A17" s="4">
        <v>16</v>
      </c>
      <c r="B17" s="26" t="s">
        <v>109</v>
      </c>
      <c r="C17" s="26" t="s">
        <v>110</v>
      </c>
      <c r="D17" s="26" t="s">
        <v>107</v>
      </c>
      <c r="E17" s="22" t="s">
        <v>111</v>
      </c>
      <c r="G17" s="67" t="s">
        <v>33</v>
      </c>
      <c r="H17" s="67" t="s">
        <v>33</v>
      </c>
      <c r="I17" s="67" t="s">
        <v>33</v>
      </c>
      <c r="J17" s="68"/>
      <c r="K17" s="28"/>
      <c r="L17" s="28"/>
    </row>
    <row r="18" spans="1:12">
      <c r="A18" s="4">
        <v>17</v>
      </c>
      <c r="B18" s="26" t="s">
        <v>112</v>
      </c>
      <c r="C18" s="26" t="s">
        <v>113</v>
      </c>
      <c r="D18" s="26" t="s">
        <v>114</v>
      </c>
      <c r="E18" s="22" t="s">
        <v>115</v>
      </c>
      <c r="F18" s="4">
        <v>44</v>
      </c>
      <c r="G18" s="67" t="s">
        <v>139</v>
      </c>
      <c r="H18" s="67">
        <v>2.4700000000000002</v>
      </c>
      <c r="I18" s="67">
        <v>2.2599999999999998</v>
      </c>
      <c r="J18" s="68"/>
      <c r="K18" s="28"/>
      <c r="L18" s="28"/>
    </row>
    <row r="19" spans="1:12">
      <c r="A19" s="4">
        <v>18</v>
      </c>
      <c r="B19" s="26" t="s">
        <v>73</v>
      </c>
      <c r="C19" s="26" t="s">
        <v>74</v>
      </c>
      <c r="D19" s="26" t="s">
        <v>43</v>
      </c>
      <c r="E19" s="23" t="s">
        <v>75</v>
      </c>
      <c r="G19" s="67" t="s">
        <v>33</v>
      </c>
      <c r="H19" s="67" t="s">
        <v>33</v>
      </c>
      <c r="I19" s="67" t="s">
        <v>33</v>
      </c>
      <c r="J19" s="68"/>
      <c r="K19" s="28"/>
      <c r="L19" s="28"/>
    </row>
    <row r="20" spans="1:12">
      <c r="A20" s="4"/>
      <c r="G20" s="68"/>
      <c r="H20" s="68"/>
      <c r="I20" s="68"/>
      <c r="J20" s="68"/>
      <c r="K20" s="28"/>
      <c r="L20" s="28"/>
    </row>
    <row r="21" spans="1:12">
      <c r="A21" s="4"/>
      <c r="G21" s="68"/>
      <c r="H21" s="68"/>
      <c r="I21" s="68"/>
      <c r="J21" s="68"/>
      <c r="K21" s="28"/>
      <c r="L21" s="28"/>
    </row>
    <row r="22" spans="1:12">
      <c r="A22" s="4"/>
      <c r="G22" s="68"/>
      <c r="H22" s="68"/>
      <c r="I22" s="68"/>
      <c r="J22" s="68"/>
      <c r="K22" s="28"/>
      <c r="L22" s="28"/>
    </row>
    <row r="23" spans="1:12">
      <c r="A23" s="4"/>
      <c r="G23" s="68"/>
      <c r="H23" s="68"/>
      <c r="I23" s="68"/>
      <c r="J23" s="68"/>
      <c r="K23" s="28"/>
      <c r="L23" s="28"/>
    </row>
    <row r="24" spans="1:12">
      <c r="A24" s="4"/>
      <c r="G24" s="68"/>
      <c r="H24" s="68"/>
      <c r="I24" s="68"/>
      <c r="J24" s="68"/>
      <c r="K24" s="28"/>
      <c r="L24" s="28"/>
    </row>
    <row r="25" spans="1:12">
      <c r="A25" s="4"/>
      <c r="G25" s="68"/>
      <c r="H25" s="68"/>
      <c r="I25" s="68"/>
      <c r="J25" s="68"/>
      <c r="K25" s="28"/>
      <c r="L25" s="28"/>
    </row>
    <row r="26" spans="1:12">
      <c r="A26" s="4"/>
      <c r="G26" s="68"/>
      <c r="H26" s="68"/>
      <c r="I26" s="68"/>
      <c r="J26" s="68"/>
      <c r="K26" s="28"/>
      <c r="L26" s="28"/>
    </row>
    <row r="27" spans="1:12">
      <c r="A27" s="4"/>
      <c r="G27" s="68"/>
      <c r="H27" s="68"/>
      <c r="I27" s="68"/>
      <c r="J27" s="68"/>
      <c r="K27" s="28"/>
      <c r="L27" s="28"/>
    </row>
    <row r="28" spans="1:12">
      <c r="A28" s="4"/>
      <c r="G28" s="68"/>
      <c r="H28" s="68"/>
      <c r="I28" s="68"/>
      <c r="J28" s="68"/>
      <c r="K28" s="28"/>
      <c r="L28" s="28"/>
    </row>
    <row r="29" spans="1:12">
      <c r="A29" s="4"/>
      <c r="G29" s="68"/>
      <c r="H29" s="68"/>
      <c r="I29" s="68"/>
      <c r="J29" s="68"/>
      <c r="K29" s="28"/>
      <c r="L29" s="28"/>
    </row>
    <row r="30" spans="1:12">
      <c r="A30" s="4"/>
      <c r="G30" s="68"/>
      <c r="H30" s="68"/>
      <c r="I30" s="68"/>
      <c r="J30" s="68"/>
      <c r="K30" s="28"/>
      <c r="L30" s="28"/>
    </row>
    <row r="31" spans="1:12">
      <c r="A31" s="4"/>
      <c r="G31" s="68"/>
      <c r="H31" s="68"/>
      <c r="I31" s="68"/>
      <c r="J31" s="68"/>
      <c r="K31" s="28"/>
      <c r="L31" s="28"/>
    </row>
    <row r="32" spans="1:12">
      <c r="A32" s="4"/>
      <c r="G32" s="68"/>
      <c r="H32" s="68"/>
      <c r="I32" s="68"/>
      <c r="J32" s="68"/>
      <c r="K32" s="28"/>
      <c r="L32" s="28"/>
    </row>
    <row r="33" spans="1:12">
      <c r="A33" s="4"/>
      <c r="G33" s="68"/>
      <c r="H33" s="68"/>
      <c r="I33" s="68"/>
      <c r="J33" s="68"/>
      <c r="K33" s="28"/>
      <c r="L33" s="28"/>
    </row>
    <row r="34" spans="1:12">
      <c r="A34" s="4"/>
      <c r="G34" s="68"/>
      <c r="H34" s="68"/>
      <c r="I34" s="68"/>
      <c r="J34" s="68"/>
      <c r="K34" s="28"/>
      <c r="L34" s="28"/>
    </row>
    <row r="35" spans="1:12">
      <c r="A35" s="4"/>
      <c r="G35" s="68"/>
      <c r="H35" s="68"/>
      <c r="I35" s="68"/>
      <c r="J35" s="68"/>
      <c r="K35" s="28"/>
      <c r="L35" s="28"/>
    </row>
    <row r="36" spans="1:12">
      <c r="A36" s="4"/>
      <c r="G36" s="68"/>
      <c r="H36" s="68"/>
      <c r="I36" s="68"/>
      <c r="J36" s="68"/>
      <c r="K36" s="28"/>
      <c r="L3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O38"/>
  <sheetViews>
    <sheetView workbookViewId="0">
      <selection sqref="A1:L1"/>
    </sheetView>
  </sheetViews>
  <sheetFormatPr defaultColWidth="14.42578125" defaultRowHeight="15.75" customHeight="1"/>
  <cols>
    <col min="1" max="1" width="3.7109375" customWidth="1"/>
    <col min="2" max="2" width="15.28515625" customWidth="1"/>
    <col min="3" max="3" width="12.28515625" customWidth="1"/>
    <col min="4" max="4" width="26.85546875" customWidth="1"/>
    <col min="5" max="5" width="16.7109375" customWidth="1"/>
    <col min="6" max="6" width="18.85546875" hidden="1" customWidth="1"/>
    <col min="7" max="9" width="11" customWidth="1"/>
    <col min="10" max="10" width="12.140625" hidden="1" customWidth="1"/>
    <col min="11" max="11" width="6.5703125" customWidth="1"/>
    <col min="12" max="12" width="9.140625" customWidth="1"/>
  </cols>
  <sheetData>
    <row r="1" spans="1:15" ht="26.25" customHeight="1">
      <c r="A1" s="78" t="s">
        <v>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  <c r="M1" s="4"/>
      <c r="N1" s="4"/>
      <c r="O1" s="4"/>
    </row>
    <row r="2" spans="1:15">
      <c r="A2" s="5" t="s">
        <v>0</v>
      </c>
      <c r="B2" s="6" t="s">
        <v>3</v>
      </c>
      <c r="C2" s="8" t="s">
        <v>4</v>
      </c>
      <c r="D2" s="6" t="s">
        <v>5</v>
      </c>
      <c r="E2" s="10" t="s">
        <v>6</v>
      </c>
      <c r="F2" s="10" t="s">
        <v>8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12" t="s">
        <v>15</v>
      </c>
      <c r="M2" s="4"/>
      <c r="N2" s="4"/>
      <c r="O2" s="4"/>
    </row>
    <row r="3" spans="1:15">
      <c r="A3" s="14">
        <v>1</v>
      </c>
      <c r="B3" s="16" t="s">
        <v>16</v>
      </c>
      <c r="C3" s="16" t="s">
        <v>18</v>
      </c>
      <c r="D3" s="16" t="s">
        <v>19</v>
      </c>
      <c r="E3" s="17" t="s">
        <v>21</v>
      </c>
      <c r="F3" s="19"/>
      <c r="G3" s="25">
        <f>IF('S1B - ROBOCZY'!G18="","",IF('S1B - ROBOCZY'!G18="-","-",IF('S1B - ROBOCZY'!G18="DQ","DQ",'S1B - ROBOCZY'!G18)))</f>
        <v>690.4</v>
      </c>
      <c r="H3" s="27" t="s">
        <v>33</v>
      </c>
      <c r="I3" s="27" t="s">
        <v>33</v>
      </c>
      <c r="J3" s="20" t="str">
        <f>IF('S1B - ROBOCZY'!M18="","",IF('S1B - ROBOCZY'!M18="-","-",IF('S1B - ROBOCZY'!M18="DQ","DQ",'S1B - ROBOCZY'!M18)))</f>
        <v/>
      </c>
      <c r="K3" s="25">
        <f t="shared" ref="K3:K16" si="0">IF(G3="","", MAX(G3:J3))</f>
        <v>690.4</v>
      </c>
      <c r="L3" s="30" t="s">
        <v>48</v>
      </c>
    </row>
    <row r="4" spans="1:15">
      <c r="A4" s="14">
        <v>2</v>
      </c>
      <c r="B4" s="16" t="s">
        <v>52</v>
      </c>
      <c r="C4" s="16" t="s">
        <v>53</v>
      </c>
      <c r="D4" s="16" t="s">
        <v>54</v>
      </c>
      <c r="E4" s="18" t="s">
        <v>55</v>
      </c>
      <c r="F4" s="19"/>
      <c r="G4" s="27" t="s">
        <v>33</v>
      </c>
      <c r="H4" s="25">
        <f>IF('S1B - ROBOCZY'!I14="","",IF('S1B - ROBOCZY'!I14="-","-",IF('S1B - ROBOCZY'!I14="DQ","DQ",'S1B - ROBOCZY'!I14)))</f>
        <v>651.5</v>
      </c>
      <c r="I4" s="25">
        <f>IF('S1B - ROBOCZY'!K14="","",IF('S1B - ROBOCZY'!K14="-","-",IF('S1B - ROBOCZY'!K14="DQ","DQ",'S1B - ROBOCZY'!K14)))</f>
        <v>639.29999999999995</v>
      </c>
      <c r="J4" s="20" t="str">
        <f>IF('S1B - ROBOCZY'!M14="","",IF('S1B - ROBOCZY'!M14="-","-",IF('S1B - ROBOCZY'!M14="DQ","DQ",'S1B - ROBOCZY'!M14)))</f>
        <v/>
      </c>
      <c r="K4" s="20">
        <f t="shared" si="0"/>
        <v>651.5</v>
      </c>
      <c r="L4" s="30" t="s">
        <v>90</v>
      </c>
    </row>
    <row r="5" spans="1:15">
      <c r="A5" s="14">
        <v>3</v>
      </c>
      <c r="B5" s="16" t="s">
        <v>91</v>
      </c>
      <c r="C5" s="16" t="s">
        <v>66</v>
      </c>
      <c r="D5" s="16" t="s">
        <v>93</v>
      </c>
      <c r="E5" s="17" t="s">
        <v>95</v>
      </c>
      <c r="F5" s="19"/>
      <c r="G5" s="27" t="s">
        <v>33</v>
      </c>
      <c r="H5" s="25">
        <f>IF('S1B - ROBOCZY'!I8="","",IF('S1B - ROBOCZY'!I8="-","-",IF('S1B - ROBOCZY'!I8="DQ","DQ",'S1B - ROBOCZY'!I8)))</f>
        <v>584.79999999999995</v>
      </c>
      <c r="I5" s="25">
        <f>IF('S1B - ROBOCZY'!K8="","",IF('S1B - ROBOCZY'!K8="-","-",IF('S1B - ROBOCZY'!K8="DQ","DQ",'S1B - ROBOCZY'!K8)))</f>
        <v>641.29999999999995</v>
      </c>
      <c r="J5" s="20" t="str">
        <f>IF('S1B - ROBOCZY'!M8="","",IF('S1B - ROBOCZY'!M8="-","-",IF('S1B - ROBOCZY'!M8="DQ","DQ",'S1B - ROBOCZY'!M8)))</f>
        <v/>
      </c>
      <c r="K5" s="20">
        <f t="shared" si="0"/>
        <v>641.29999999999995</v>
      </c>
      <c r="L5" s="30" t="s">
        <v>130</v>
      </c>
    </row>
    <row r="6" spans="1:15">
      <c r="A6" s="14">
        <v>4</v>
      </c>
      <c r="B6" s="16" t="s">
        <v>41</v>
      </c>
      <c r="C6" s="16" t="s">
        <v>42</v>
      </c>
      <c r="D6" s="16" t="s">
        <v>43</v>
      </c>
      <c r="E6" s="17" t="s">
        <v>44</v>
      </c>
      <c r="F6" s="19"/>
      <c r="G6" s="25">
        <f>IF('S1B - ROBOCZY'!G17="","",IF('S1B - ROBOCZY'!G17="-","-",IF('S1B - ROBOCZY'!G17="DQ","DQ",'S1B - ROBOCZY'!G17)))</f>
        <v>606.79999999999995</v>
      </c>
      <c r="H6" s="27" t="s">
        <v>33</v>
      </c>
      <c r="I6" s="27" t="s">
        <v>33</v>
      </c>
      <c r="J6" s="20" t="str">
        <f>IF('S1B - ROBOCZY'!M17="","",IF('S1B - ROBOCZY'!M17="-","-",IF('S1B - ROBOCZY'!M17="DQ","DQ",'S1B - ROBOCZY'!M17)))</f>
        <v/>
      </c>
      <c r="K6" s="25">
        <f t="shared" si="0"/>
        <v>606.79999999999995</v>
      </c>
      <c r="L6" s="33">
        <v>4</v>
      </c>
    </row>
    <row r="7" spans="1:15">
      <c r="A7" s="14">
        <v>5</v>
      </c>
      <c r="B7" s="16" t="s">
        <v>84</v>
      </c>
      <c r="C7" s="16" t="s">
        <v>20</v>
      </c>
      <c r="D7" s="16" t="s">
        <v>22</v>
      </c>
      <c r="E7" s="18" t="s">
        <v>85</v>
      </c>
      <c r="F7" s="19"/>
      <c r="G7" s="20" t="str">
        <f>IF('S1B - ROBOCZY'!G2="","",IF('S1B - ROBOCZY'!G2="-","-",IF('S1B - ROBOCZY'!G2="DQ","DQ",'S1B - ROBOCZY'!G2)))</f>
        <v>DQ</v>
      </c>
      <c r="H7" s="27" t="s">
        <v>33</v>
      </c>
      <c r="I7" s="25">
        <f>IF('S1B - ROBOCZY'!K2="","",IF('S1B - ROBOCZY'!K2="-","-",IF('S1B - ROBOCZY'!K2="DQ","DQ",'S1B - ROBOCZY'!K2)))</f>
        <v>527.29999999999995</v>
      </c>
      <c r="J7" s="20" t="str">
        <f>IF('S1B - ROBOCZY'!M2="","",IF('S1B - ROBOCZY'!M2="-","-",IF('S1B - ROBOCZY'!M2="DQ","DQ",'S1B - ROBOCZY'!M2)))</f>
        <v/>
      </c>
      <c r="K7" s="20">
        <f t="shared" si="0"/>
        <v>527.29999999999995</v>
      </c>
      <c r="L7" s="33">
        <v>5</v>
      </c>
    </row>
    <row r="8" spans="1:15">
      <c r="A8" s="14">
        <v>6</v>
      </c>
      <c r="B8" s="16" t="s">
        <v>45</v>
      </c>
      <c r="C8" s="16" t="s">
        <v>46</v>
      </c>
      <c r="D8" s="16" t="s">
        <v>22</v>
      </c>
      <c r="E8" s="17" t="s">
        <v>47</v>
      </c>
      <c r="F8" s="19"/>
      <c r="G8" s="25">
        <f>IF('S1B - ROBOCZY'!G9="","",IF('S1B - ROBOCZY'!G9="-","-",IF('S1B - ROBOCZY'!G9="DQ","DQ",'S1B - ROBOCZY'!G9)))</f>
        <v>426.3</v>
      </c>
      <c r="H8" s="27" t="s">
        <v>33</v>
      </c>
      <c r="I8" s="25">
        <f>IF('S1B - ROBOCZY'!K9="","",IF('S1B - ROBOCZY'!K9="-","-",IF('S1B - ROBOCZY'!K9="DQ","DQ",'S1B - ROBOCZY'!K9)))</f>
        <v>502.1</v>
      </c>
      <c r="J8" s="20" t="str">
        <f>IF('S1B - ROBOCZY'!M9="","",IF('S1B - ROBOCZY'!M9="-","-",IF('S1B - ROBOCZY'!M9="DQ","DQ",'S1B - ROBOCZY'!M9)))</f>
        <v/>
      </c>
      <c r="K8" s="25">
        <f t="shared" si="0"/>
        <v>502.1</v>
      </c>
      <c r="L8" s="33">
        <v>6</v>
      </c>
    </row>
    <row r="9" spans="1:15">
      <c r="A9" s="14">
        <v>7</v>
      </c>
      <c r="B9" s="16" t="s">
        <v>98</v>
      </c>
      <c r="C9" s="16" t="s">
        <v>99</v>
      </c>
      <c r="D9" s="16" t="s">
        <v>100</v>
      </c>
      <c r="E9" s="17" t="s">
        <v>101</v>
      </c>
      <c r="F9" s="19"/>
      <c r="G9" s="20" t="str">
        <f>IF('S1B - ROBOCZY'!G6="","",IF('S1B - ROBOCZY'!G6="-","-",IF('S1B - ROBOCZY'!G6="DQ","DQ",'S1B - ROBOCZY'!G6)))</f>
        <v>DQ</v>
      </c>
      <c r="H9" s="25" t="str">
        <f>IF('S1B - ROBOCZY'!I6="","",IF('S1B - ROBOCZY'!I6="-","-",IF('S1B - ROBOCZY'!I6="DQ","DQ",'S1B - ROBOCZY'!I6)))</f>
        <v>CE</v>
      </c>
      <c r="I9" s="25">
        <f>IF('S1B - ROBOCZY'!K6="","",IF('S1B - ROBOCZY'!K6="-","-",IF('S1B - ROBOCZY'!K6="DQ","DQ",'S1B - ROBOCZY'!K6)))</f>
        <v>455.6</v>
      </c>
      <c r="J9" s="20" t="str">
        <f>IF('S1B - ROBOCZY'!M6="","",IF('S1B - ROBOCZY'!M6="-","-",IF('S1B - ROBOCZY'!M6="DQ","DQ",'S1B - ROBOCZY'!M6)))</f>
        <v/>
      </c>
      <c r="K9" s="20">
        <f t="shared" si="0"/>
        <v>455.6</v>
      </c>
      <c r="L9" s="33">
        <v>7</v>
      </c>
    </row>
    <row r="10" spans="1:15">
      <c r="A10" s="14">
        <v>8</v>
      </c>
      <c r="B10" s="16" t="s">
        <v>32</v>
      </c>
      <c r="C10" s="16" t="s">
        <v>34</v>
      </c>
      <c r="D10" s="16" t="s">
        <v>35</v>
      </c>
      <c r="E10" s="18" t="s">
        <v>36</v>
      </c>
      <c r="F10" s="19"/>
      <c r="G10" s="25">
        <f>IF('S1B - ROBOCZY'!G10="","",IF('S1B - ROBOCZY'!G10="-","-",IF('S1B - ROBOCZY'!G10="DQ","DQ",'S1B - ROBOCZY'!G10)))</f>
        <v>418.7</v>
      </c>
      <c r="H10" s="25">
        <f>IF('S1B - ROBOCZY'!I10="","",IF('S1B - ROBOCZY'!I10="-","-",IF('S1B - ROBOCZY'!I10="DQ","DQ",'S1B - ROBOCZY'!I10)))</f>
        <v>447.5</v>
      </c>
      <c r="I10" s="27" t="s">
        <v>33</v>
      </c>
      <c r="J10" s="20" t="str">
        <f>IF('S1B - ROBOCZY'!M10="","",IF('S1B - ROBOCZY'!M10="-","-",IF('S1B - ROBOCZY'!M10="DQ","DQ",'S1B - ROBOCZY'!M10)))</f>
        <v/>
      </c>
      <c r="K10" s="25">
        <f t="shared" si="0"/>
        <v>447.5</v>
      </c>
      <c r="L10" s="33">
        <v>8</v>
      </c>
    </row>
    <row r="11" spans="1:15">
      <c r="A11" s="14">
        <v>9</v>
      </c>
      <c r="B11" s="16" t="s">
        <v>65</v>
      </c>
      <c r="C11" s="16" t="s">
        <v>66</v>
      </c>
      <c r="D11" s="34" t="s">
        <v>93</v>
      </c>
      <c r="E11" s="18" t="s">
        <v>68</v>
      </c>
      <c r="F11" s="19"/>
      <c r="G11" s="20" t="str">
        <f>IF('S1B - ROBOCZY'!G12="","",IF('S1B - ROBOCZY'!G12="-","-",IF('S1B - ROBOCZY'!G12="DQ","DQ",'S1B - ROBOCZY'!G12)))</f>
        <v>DQ</v>
      </c>
      <c r="H11" s="20" t="str">
        <f>IF('S1B - ROBOCZY'!I12="","",IF('S1B - ROBOCZY'!I12="-","-",IF('S1B - ROBOCZY'!I12="DQ","DQ",'S1B - ROBOCZY'!I12)))</f>
        <v>DQ</v>
      </c>
      <c r="I11" s="25">
        <f>IF('S1B - ROBOCZY'!K12="","",IF('S1B - ROBOCZY'!K12="-","-",IF('S1B - ROBOCZY'!K12="DQ","DQ",'S1B - ROBOCZY'!K12)))</f>
        <v>350.6</v>
      </c>
      <c r="J11" s="20" t="str">
        <f>IF('S1B - ROBOCZY'!M12="","",IF('S1B - ROBOCZY'!M12="-","-",IF('S1B - ROBOCZY'!M12="DQ","DQ",'S1B - ROBOCZY'!M12)))</f>
        <v/>
      </c>
      <c r="K11" s="20">
        <f t="shared" si="0"/>
        <v>350.6</v>
      </c>
      <c r="L11" s="33">
        <v>9</v>
      </c>
    </row>
    <row r="12" spans="1:15">
      <c r="A12" s="14">
        <v>10</v>
      </c>
      <c r="B12" s="16" t="s">
        <v>86</v>
      </c>
      <c r="C12" s="16" t="s">
        <v>87</v>
      </c>
      <c r="D12" s="16" t="s">
        <v>88</v>
      </c>
      <c r="E12" s="17" t="s">
        <v>89</v>
      </c>
      <c r="F12" s="19"/>
      <c r="G12" s="25">
        <f>IF('S1B - ROBOCZY'!G4="","",IF('S1B - ROBOCZY'!G4="-","-",IF('S1B - ROBOCZY'!G4="DQ","DQ",'S1B - ROBOCZY'!G4)))</f>
        <v>307.2</v>
      </c>
      <c r="H12" s="25" t="str">
        <f>IF('S1B - ROBOCZY'!I4="","",IF('S1B - ROBOCZY'!I4="-","-",IF('S1B - ROBOCZY'!I4="DQ","DQ",'S1B - ROBOCZY'!I4)))</f>
        <v>CE</v>
      </c>
      <c r="I12" s="27" t="s">
        <v>33</v>
      </c>
      <c r="J12" s="20" t="str">
        <f>IF('S1B - ROBOCZY'!M4="","",IF('S1B - ROBOCZY'!M4="-","-",IF('S1B - ROBOCZY'!M4="DQ","DQ",'S1B - ROBOCZY'!M4)))</f>
        <v/>
      </c>
      <c r="K12" s="25">
        <f t="shared" si="0"/>
        <v>307.2</v>
      </c>
      <c r="L12" s="33">
        <v>10</v>
      </c>
    </row>
    <row r="13" spans="1:15">
      <c r="A13" s="14">
        <v>11</v>
      </c>
      <c r="B13" s="16" t="s">
        <v>102</v>
      </c>
      <c r="C13" s="16" t="s">
        <v>103</v>
      </c>
      <c r="D13" s="16" t="s">
        <v>100</v>
      </c>
      <c r="E13" s="17" t="s">
        <v>104</v>
      </c>
      <c r="F13" s="19"/>
      <c r="G13" s="20" t="str">
        <f>IF('S1B - ROBOCZY'!G7="","",IF('S1B - ROBOCZY'!G7="-","-",IF('S1B - ROBOCZY'!G7="DQ","DQ",'S1B - ROBOCZY'!G7)))</f>
        <v>DQ</v>
      </c>
      <c r="H13" s="25" t="str">
        <f>IF('S1B - ROBOCZY'!I7="","",IF('S1B - ROBOCZY'!I7="-","-",IF('S1B - ROBOCZY'!I7="DQ","DQ",'S1B - ROBOCZY'!I7)))</f>
        <v>CE</v>
      </c>
      <c r="I13" s="25">
        <f>IF('S1B - ROBOCZY'!K7="","",IF('S1B - ROBOCZY'!K7="-","-",IF('S1B - ROBOCZY'!K7="DQ","DQ",'S1B - ROBOCZY'!K7)))</f>
        <v>262.5</v>
      </c>
      <c r="J13" s="20" t="str">
        <f>IF('S1B - ROBOCZY'!M7="","",IF('S1B - ROBOCZY'!M7="-","-",IF('S1B - ROBOCZY'!M7="DQ","DQ",'S1B - ROBOCZY'!M7)))</f>
        <v/>
      </c>
      <c r="K13" s="20">
        <f t="shared" si="0"/>
        <v>262.5</v>
      </c>
      <c r="L13" s="33">
        <v>11</v>
      </c>
    </row>
    <row r="14" spans="1:15">
      <c r="A14" s="14">
        <v>12</v>
      </c>
      <c r="B14" s="16" t="s">
        <v>38</v>
      </c>
      <c r="C14" s="16" t="s">
        <v>39</v>
      </c>
      <c r="D14" s="16" t="s">
        <v>35</v>
      </c>
      <c r="E14" s="18" t="s">
        <v>40</v>
      </c>
      <c r="F14" s="19"/>
      <c r="G14" s="25" t="str">
        <f>IF('S1B - ROBOCZY'!G11="","",IF('S1B - ROBOCZY'!G11="-","-",IF('S1B - ROBOCZY'!G11="DQ","DQ",'S1B - ROBOCZY'!G11)))</f>
        <v>CE</v>
      </c>
      <c r="H14" s="25">
        <f>IF('S1B - ROBOCZY'!I11="","",IF('S1B - ROBOCZY'!I11="-","-",IF('S1B - ROBOCZY'!I11="DQ","DQ",'S1B - ROBOCZY'!I11)))</f>
        <v>177.8</v>
      </c>
      <c r="I14" s="20" t="str">
        <f>IF('S1B - ROBOCZY'!K11="","",IF('S1B - ROBOCZY'!K11="-","-",IF('S1B - ROBOCZY'!K11="DQ","DQ",'S1B - ROBOCZY'!K11)))</f>
        <v>DQ</v>
      </c>
      <c r="J14" s="20" t="str">
        <f>IF('S1B - ROBOCZY'!M11="","",IF('S1B - ROBOCZY'!M11="-","-",IF('S1B - ROBOCZY'!M11="DQ","DQ",'S1B - ROBOCZY'!M11)))</f>
        <v/>
      </c>
      <c r="K14" s="25">
        <f t="shared" si="0"/>
        <v>177.8</v>
      </c>
      <c r="L14" s="33">
        <v>12</v>
      </c>
    </row>
    <row r="15" spans="1:15">
      <c r="A15" s="14">
        <v>16</v>
      </c>
      <c r="B15" s="16" t="s">
        <v>69</v>
      </c>
      <c r="C15" s="16" t="s">
        <v>70</v>
      </c>
      <c r="D15" s="16" t="s">
        <v>71</v>
      </c>
      <c r="E15" s="18" t="s">
        <v>72</v>
      </c>
      <c r="F15" s="19"/>
      <c r="G15" s="25" t="str">
        <f>IF('S1B - ROBOCZY'!G15="","",IF('S1B - ROBOCZY'!G15="-","-",IF('S1B - ROBOCZY'!G15="DQ","DQ",'S1B - ROBOCZY'!G15)))</f>
        <v>CE</v>
      </c>
      <c r="H15" s="27" t="s">
        <v>139</v>
      </c>
      <c r="I15" s="25">
        <f>IF('S1B - ROBOCZY'!K15="","",IF('S1B - ROBOCZY'!K15="-","-",IF('S1B - ROBOCZY'!K15="DQ","DQ",'S1B - ROBOCZY'!K15)))</f>
        <v>126.1</v>
      </c>
      <c r="J15" s="20" t="str">
        <f>IF('S1B - ROBOCZY'!M15="","",IF('S1B - ROBOCZY'!M15="-","-",IF('S1B - ROBOCZY'!M15="DQ","DQ",'S1B - ROBOCZY'!M15)))</f>
        <v/>
      </c>
      <c r="K15" s="35">
        <f t="shared" si="0"/>
        <v>126.1</v>
      </c>
      <c r="L15" s="33">
        <v>13</v>
      </c>
    </row>
    <row r="16" spans="1:15">
      <c r="A16" s="14">
        <v>17</v>
      </c>
      <c r="B16" s="16" t="s">
        <v>123</v>
      </c>
      <c r="C16" s="16" t="s">
        <v>124</v>
      </c>
      <c r="D16" s="16" t="s">
        <v>63</v>
      </c>
      <c r="E16" s="18" t="s">
        <v>125</v>
      </c>
      <c r="F16" s="19"/>
      <c r="G16" s="27" t="s">
        <v>140</v>
      </c>
      <c r="H16" s="27" t="s">
        <v>33</v>
      </c>
      <c r="I16" s="27" t="s">
        <v>33</v>
      </c>
      <c r="J16" s="20" t="str">
        <f>IF('S1B - ROBOCZY'!M16="","",IF('S1B - ROBOCZY'!M16="-","-",IF('S1B - ROBOCZY'!M16="DQ","DQ",'S1B - ROBOCZY'!M16)))</f>
        <v/>
      </c>
      <c r="K16" s="20">
        <f t="shared" si="0"/>
        <v>0</v>
      </c>
      <c r="L16" s="33" t="s">
        <v>141</v>
      </c>
    </row>
    <row r="17" spans="1:12">
      <c r="A17" s="14">
        <v>18</v>
      </c>
      <c r="B17" s="16" t="s">
        <v>126</v>
      </c>
      <c r="C17" s="16" t="s">
        <v>127</v>
      </c>
      <c r="D17" s="16" t="s">
        <v>128</v>
      </c>
      <c r="E17" s="18" t="s">
        <v>129</v>
      </c>
      <c r="F17" s="19"/>
      <c r="G17" s="27" t="s">
        <v>140</v>
      </c>
      <c r="H17" s="27" t="s">
        <v>33</v>
      </c>
      <c r="I17" s="27" t="s">
        <v>33</v>
      </c>
      <c r="J17" s="20"/>
      <c r="K17" s="20">
        <f>IF(G17="","", SUM(G17:J17))</f>
        <v>0</v>
      </c>
      <c r="L17" s="33" t="s">
        <v>141</v>
      </c>
    </row>
    <row r="18" spans="1:12">
      <c r="A18" s="14">
        <v>13</v>
      </c>
      <c r="B18" s="16" t="s">
        <v>17</v>
      </c>
      <c r="C18" s="16" t="s">
        <v>20</v>
      </c>
      <c r="D18" s="16" t="s">
        <v>22</v>
      </c>
      <c r="E18" s="18" t="s">
        <v>23</v>
      </c>
      <c r="F18" s="19"/>
      <c r="G18" s="20" t="str">
        <f>IF('S1B - ROBOCZY'!G3="","",IF('S1B - ROBOCZY'!G3="-","-",IF('S1B - ROBOCZY'!G3="DQ","DQ",'S1B - ROBOCZY'!G3)))</f>
        <v>DQ</v>
      </c>
      <c r="H18" s="27" t="s">
        <v>33</v>
      </c>
      <c r="I18" s="27" t="s">
        <v>33</v>
      </c>
      <c r="J18" s="20" t="str">
        <f>IF('S1B - ROBOCZY'!M3="","",IF('S1B - ROBOCZY'!M3="-","-",IF('S1B - ROBOCZY'!M3="DQ","DQ",'S1B - ROBOCZY'!M3)))</f>
        <v/>
      </c>
      <c r="K18" s="20">
        <f t="shared" ref="K18:K19" si="1">IF(G18="","", MAX(G18:J18))</f>
        <v>0</v>
      </c>
      <c r="L18" s="33" t="s">
        <v>141</v>
      </c>
    </row>
    <row r="19" spans="1:12">
      <c r="A19" s="36">
        <v>15</v>
      </c>
      <c r="B19" s="37" t="s">
        <v>49</v>
      </c>
      <c r="C19" s="37" t="s">
        <v>50</v>
      </c>
      <c r="D19" s="37" t="s">
        <v>22</v>
      </c>
      <c r="E19" s="38" t="s">
        <v>51</v>
      </c>
      <c r="F19" s="39"/>
      <c r="G19" s="40" t="str">
        <f>IF('S1B - ROBOCZY'!G13="","",IF('S1B - ROBOCZY'!G13="-","-",IF('S1B - ROBOCZY'!G13="DQ","DQ",'S1B - ROBOCZY'!G13)))</f>
        <v>DQ</v>
      </c>
      <c r="H19" s="41" t="s">
        <v>33</v>
      </c>
      <c r="I19" s="41" t="s">
        <v>33</v>
      </c>
      <c r="J19" s="40" t="str">
        <f>IF('S1B - ROBOCZY'!M13="","",IF('S1B - ROBOCZY'!M13="-","-",IF('S1B - ROBOCZY'!M13="DQ","DQ",'S1B - ROBOCZY'!M13)))</f>
        <v/>
      </c>
      <c r="K19" s="40">
        <f t="shared" si="1"/>
        <v>0</v>
      </c>
      <c r="L19" s="42" t="s">
        <v>141</v>
      </c>
    </row>
    <row r="20" spans="1:12" ht="15.75" customHeight="1">
      <c r="A20" s="73" t="s">
        <v>142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>
      <c r="A21" s="4"/>
      <c r="G21" s="28"/>
      <c r="H21" s="28"/>
      <c r="I21" s="28"/>
      <c r="J21" s="28"/>
      <c r="K21" s="28"/>
      <c r="L21" s="28"/>
    </row>
    <row r="22" spans="1:12">
      <c r="A22" s="4"/>
      <c r="G22" s="28"/>
      <c r="H22" s="28"/>
      <c r="I22" s="28"/>
      <c r="J22" s="28"/>
      <c r="K22" s="28"/>
      <c r="L22" s="28"/>
    </row>
    <row r="23" spans="1:12">
      <c r="A23" s="4"/>
      <c r="G23" s="28" t="str">
        <f>IF('S1B - ROBOCZY'!G22="","",IF('S1B - ROBOCZY'!G22="-","-",IF('S1B - ROBOCZY'!G22="DQ","DQ",'S1B - ROBOCZY'!G22)))</f>
        <v/>
      </c>
      <c r="H23" s="28" t="str">
        <f>IF('S1B - ROBOCZY'!I22="","",IF('S1B - ROBOCZY'!I22="-","-",IF('S1B - ROBOCZY'!I22="DQ","DQ",'S1B - ROBOCZY'!I22)))</f>
        <v/>
      </c>
      <c r="I23" s="28" t="str">
        <f>IF('S1B - ROBOCZY'!K22="","",IF('S1B - ROBOCZY'!K22="-","-",IF('S1B - ROBOCZY'!K22="DQ","DQ",'S1B - ROBOCZY'!K22)))</f>
        <v/>
      </c>
      <c r="J23" s="28" t="str">
        <f>IF('S1B - ROBOCZY'!M22="","",IF('S1B - ROBOCZY'!M22="-","-",IF('S1B - ROBOCZY'!M22="DQ","DQ",'S1B - ROBOCZY'!M22)))</f>
        <v/>
      </c>
      <c r="K23" s="28" t="str">
        <f t="shared" ref="K23:K37" si="2">IF(G23="","", SUM(G23:J23))</f>
        <v/>
      </c>
      <c r="L23" s="28"/>
    </row>
    <row r="24" spans="1:12">
      <c r="A24" s="4"/>
      <c r="G24" s="28" t="str">
        <f>IF('S1B - ROBOCZY'!G23="","",IF('S1B - ROBOCZY'!G23="-","-",IF('S1B - ROBOCZY'!G23="DQ","DQ",'S1B - ROBOCZY'!G23)))</f>
        <v/>
      </c>
      <c r="H24" s="28" t="str">
        <f>IF('S1B - ROBOCZY'!I23="","",IF('S1B - ROBOCZY'!I23="-","-",IF('S1B - ROBOCZY'!I23="DQ","DQ",'S1B - ROBOCZY'!I23)))</f>
        <v/>
      </c>
      <c r="I24" s="28" t="str">
        <f>IF('S1B - ROBOCZY'!K23="","",IF('S1B - ROBOCZY'!K23="-","-",IF('S1B - ROBOCZY'!K23="DQ","DQ",'S1B - ROBOCZY'!K23)))</f>
        <v/>
      </c>
      <c r="J24" s="28" t="str">
        <f>IF('S1B - ROBOCZY'!M23="","",IF('S1B - ROBOCZY'!M23="-","-",IF('S1B - ROBOCZY'!M23="DQ","DQ",'S1B - ROBOCZY'!M23)))</f>
        <v/>
      </c>
      <c r="K24" s="28" t="str">
        <f t="shared" si="2"/>
        <v/>
      </c>
      <c r="L24" s="28"/>
    </row>
    <row r="25" spans="1:12">
      <c r="A25" s="4"/>
      <c r="G25" s="28" t="str">
        <f>IF('S1B - ROBOCZY'!G24="","",IF('S1B - ROBOCZY'!G24="-","-",IF('S1B - ROBOCZY'!G24="DQ","DQ",'S1B - ROBOCZY'!G24)))</f>
        <v/>
      </c>
      <c r="H25" s="28" t="str">
        <f>IF('S1B - ROBOCZY'!I24="","",IF('S1B - ROBOCZY'!I24="-","-",IF('S1B - ROBOCZY'!I24="DQ","DQ",'S1B - ROBOCZY'!I24)))</f>
        <v/>
      </c>
      <c r="I25" s="28" t="str">
        <f>IF('S1B - ROBOCZY'!K24="","",IF('S1B - ROBOCZY'!K24="-","-",IF('S1B - ROBOCZY'!K24="DQ","DQ",'S1B - ROBOCZY'!K24)))</f>
        <v/>
      </c>
      <c r="J25" s="28" t="str">
        <f>IF('S1B - ROBOCZY'!M24="","",IF('S1B - ROBOCZY'!M24="-","-",IF('S1B - ROBOCZY'!M24="DQ","DQ",'S1B - ROBOCZY'!M24)))</f>
        <v/>
      </c>
      <c r="K25" s="28" t="str">
        <f t="shared" si="2"/>
        <v/>
      </c>
      <c r="L25" s="28"/>
    </row>
    <row r="26" spans="1:12">
      <c r="A26" s="4"/>
      <c r="G26" s="28" t="str">
        <f>IF('S1B - ROBOCZY'!G25="","",IF('S1B - ROBOCZY'!G25="-","-",IF('S1B - ROBOCZY'!G25="DQ","DQ",'S1B - ROBOCZY'!G25)))</f>
        <v/>
      </c>
      <c r="H26" s="28" t="str">
        <f>IF('S1B - ROBOCZY'!I25="","",IF('S1B - ROBOCZY'!I25="-","-",IF('S1B - ROBOCZY'!I25="DQ","DQ",'S1B - ROBOCZY'!I25)))</f>
        <v/>
      </c>
      <c r="I26" s="28" t="str">
        <f>IF('S1B - ROBOCZY'!K25="","",IF('S1B - ROBOCZY'!K25="-","-",IF('S1B - ROBOCZY'!K25="DQ","DQ",'S1B - ROBOCZY'!K25)))</f>
        <v/>
      </c>
      <c r="J26" s="28" t="str">
        <f>IF('S1B - ROBOCZY'!M25="","",IF('S1B - ROBOCZY'!M25="-","-",IF('S1B - ROBOCZY'!M25="DQ","DQ",'S1B - ROBOCZY'!M25)))</f>
        <v/>
      </c>
      <c r="K26" s="28" t="str">
        <f t="shared" si="2"/>
        <v/>
      </c>
      <c r="L26" s="28"/>
    </row>
    <row r="27" spans="1:12">
      <c r="A27" s="4"/>
      <c r="G27" s="28" t="str">
        <f>IF('S1B - ROBOCZY'!G26="","",IF('S1B - ROBOCZY'!G26="-","-",IF('S1B - ROBOCZY'!G26="DQ","DQ",'S1B - ROBOCZY'!G26)))</f>
        <v/>
      </c>
      <c r="H27" s="28" t="str">
        <f>IF('S1B - ROBOCZY'!I26="","",IF('S1B - ROBOCZY'!I26="-","-",IF('S1B - ROBOCZY'!I26="DQ","DQ",'S1B - ROBOCZY'!I26)))</f>
        <v/>
      </c>
      <c r="I27" s="28" t="str">
        <f>IF('S1B - ROBOCZY'!K26="","",IF('S1B - ROBOCZY'!K26="-","-",IF('S1B - ROBOCZY'!K26="DQ","DQ",'S1B - ROBOCZY'!K26)))</f>
        <v/>
      </c>
      <c r="J27" s="28" t="str">
        <f>IF('S1B - ROBOCZY'!M26="","",IF('S1B - ROBOCZY'!M26="-","-",IF('S1B - ROBOCZY'!M26="DQ","DQ",'S1B - ROBOCZY'!M26)))</f>
        <v/>
      </c>
      <c r="K27" s="28" t="str">
        <f t="shared" si="2"/>
        <v/>
      </c>
      <c r="L27" s="28"/>
    </row>
    <row r="28" spans="1:12">
      <c r="A28" s="4"/>
      <c r="G28" s="28" t="str">
        <f>IF('S1B - ROBOCZY'!G27="","",IF('S1B - ROBOCZY'!G27="-","-",IF('S1B - ROBOCZY'!G27="DQ","DQ",'S1B - ROBOCZY'!G27)))</f>
        <v/>
      </c>
      <c r="H28" s="28" t="str">
        <f>IF('S1B - ROBOCZY'!I27="","",IF('S1B - ROBOCZY'!I27="-","-",IF('S1B - ROBOCZY'!I27="DQ","DQ",'S1B - ROBOCZY'!I27)))</f>
        <v/>
      </c>
      <c r="I28" s="28" t="str">
        <f>IF('S1B - ROBOCZY'!K27="","",IF('S1B - ROBOCZY'!K27="-","-",IF('S1B - ROBOCZY'!K27="DQ","DQ",'S1B - ROBOCZY'!K27)))</f>
        <v/>
      </c>
      <c r="J28" s="28" t="str">
        <f>IF('S1B - ROBOCZY'!M27="","",IF('S1B - ROBOCZY'!M27="-","-",IF('S1B - ROBOCZY'!M27="DQ","DQ",'S1B - ROBOCZY'!M27)))</f>
        <v/>
      </c>
      <c r="K28" s="28" t="str">
        <f t="shared" si="2"/>
        <v/>
      </c>
      <c r="L28" s="28"/>
    </row>
    <row r="29" spans="1:12">
      <c r="A29" s="4"/>
      <c r="G29" s="28" t="str">
        <f>IF('S1B - ROBOCZY'!G28="","",IF('S1B - ROBOCZY'!G28="-","-",IF('S1B - ROBOCZY'!G28="DQ","DQ",'S1B - ROBOCZY'!G28)))</f>
        <v/>
      </c>
      <c r="H29" s="28" t="str">
        <f>IF('S1B - ROBOCZY'!I28="","",IF('S1B - ROBOCZY'!I28="-","-",IF('S1B - ROBOCZY'!I28="DQ","DQ",'S1B - ROBOCZY'!I28)))</f>
        <v/>
      </c>
      <c r="I29" s="28" t="str">
        <f>IF('S1B - ROBOCZY'!K28="","",IF('S1B - ROBOCZY'!K28="-","-",IF('S1B - ROBOCZY'!K28="DQ","DQ",'S1B - ROBOCZY'!K28)))</f>
        <v/>
      </c>
      <c r="J29" s="28" t="str">
        <f>IF('S1B - ROBOCZY'!M28="","",IF('S1B - ROBOCZY'!M28="-","-",IF('S1B - ROBOCZY'!M28="DQ","DQ",'S1B - ROBOCZY'!M28)))</f>
        <v/>
      </c>
      <c r="K29" s="28" t="str">
        <f t="shared" si="2"/>
        <v/>
      </c>
      <c r="L29" s="28"/>
    </row>
    <row r="30" spans="1:12">
      <c r="A30" s="4"/>
      <c r="G30" s="28" t="str">
        <f>IF('S1B - ROBOCZY'!G29="","",IF('S1B - ROBOCZY'!G29="-","-",IF('S1B - ROBOCZY'!G29="DQ","DQ",'S1B - ROBOCZY'!G29)))</f>
        <v/>
      </c>
      <c r="H30" s="28" t="str">
        <f>IF('S1B - ROBOCZY'!I29="","",IF('S1B - ROBOCZY'!I29="-","-",IF('S1B - ROBOCZY'!I29="DQ","DQ",'S1B - ROBOCZY'!I29)))</f>
        <v/>
      </c>
      <c r="I30" s="28" t="str">
        <f>IF('S1B - ROBOCZY'!K29="","",IF('S1B - ROBOCZY'!K29="-","-",IF('S1B - ROBOCZY'!K29="DQ","DQ",'S1B - ROBOCZY'!K29)))</f>
        <v/>
      </c>
      <c r="J30" s="28" t="str">
        <f>IF('S1B - ROBOCZY'!M29="","",IF('S1B - ROBOCZY'!M29="-","-",IF('S1B - ROBOCZY'!M29="DQ","DQ",'S1B - ROBOCZY'!M29)))</f>
        <v/>
      </c>
      <c r="K30" s="28" t="str">
        <f t="shared" si="2"/>
        <v/>
      </c>
      <c r="L30" s="28"/>
    </row>
    <row r="31" spans="1:12">
      <c r="A31" s="4"/>
      <c r="G31" s="28" t="str">
        <f>IF('S1B - ROBOCZY'!G30="","",IF('S1B - ROBOCZY'!G30="-","-",IF('S1B - ROBOCZY'!G30="DQ","DQ",'S1B - ROBOCZY'!G30)))</f>
        <v/>
      </c>
      <c r="H31" s="28" t="str">
        <f>IF('S1B - ROBOCZY'!I30="","",IF('S1B - ROBOCZY'!I30="-","-",IF('S1B - ROBOCZY'!I30="DQ","DQ",'S1B - ROBOCZY'!I30)))</f>
        <v/>
      </c>
      <c r="I31" s="28" t="str">
        <f>IF('S1B - ROBOCZY'!K30="","",IF('S1B - ROBOCZY'!K30="-","-",IF('S1B - ROBOCZY'!K30="DQ","DQ",'S1B - ROBOCZY'!K30)))</f>
        <v/>
      </c>
      <c r="J31" s="28" t="str">
        <f>IF('S1B - ROBOCZY'!M30="","",IF('S1B - ROBOCZY'!M30="-","-",IF('S1B - ROBOCZY'!M30="DQ","DQ",'S1B - ROBOCZY'!M30)))</f>
        <v/>
      </c>
      <c r="K31" s="28" t="str">
        <f t="shared" si="2"/>
        <v/>
      </c>
      <c r="L31" s="28"/>
    </row>
    <row r="32" spans="1:12">
      <c r="A32" s="4"/>
      <c r="G32" s="28" t="str">
        <f>IF('S1B - ROBOCZY'!G31="","",IF('S1B - ROBOCZY'!G31="-","-",IF('S1B - ROBOCZY'!G31="DQ","DQ",'S1B - ROBOCZY'!G31)))</f>
        <v/>
      </c>
      <c r="H32" s="28" t="str">
        <f>IF('S1B - ROBOCZY'!I31="","",IF('S1B - ROBOCZY'!I31="-","-",IF('S1B - ROBOCZY'!I31="DQ","DQ",'S1B - ROBOCZY'!I31)))</f>
        <v/>
      </c>
      <c r="I32" s="28" t="str">
        <f>IF('S1B - ROBOCZY'!K31="","",IF('S1B - ROBOCZY'!K31="-","-",IF('S1B - ROBOCZY'!K31="DQ","DQ",'S1B - ROBOCZY'!K31)))</f>
        <v/>
      </c>
      <c r="J32" s="28" t="str">
        <f>IF('S1B - ROBOCZY'!M31="","",IF('S1B - ROBOCZY'!M31="-","-",IF('S1B - ROBOCZY'!M31="DQ","DQ",'S1B - ROBOCZY'!M31)))</f>
        <v/>
      </c>
      <c r="K32" s="28" t="str">
        <f t="shared" si="2"/>
        <v/>
      </c>
      <c r="L32" s="28"/>
    </row>
    <row r="33" spans="1:12">
      <c r="A33" s="4"/>
      <c r="G33" s="28" t="str">
        <f>IF('S1B - ROBOCZY'!G32="","",IF('S1B - ROBOCZY'!G32="-","-",IF('S1B - ROBOCZY'!G32="DQ","DQ",'S1B - ROBOCZY'!G32)))</f>
        <v/>
      </c>
      <c r="H33" s="28" t="str">
        <f>IF('S1B - ROBOCZY'!I32="","",IF('S1B - ROBOCZY'!I32="-","-",IF('S1B - ROBOCZY'!I32="DQ","DQ",'S1B - ROBOCZY'!I32)))</f>
        <v/>
      </c>
      <c r="I33" s="28" t="str">
        <f>IF('S1B - ROBOCZY'!K32="","",IF('S1B - ROBOCZY'!K32="-","-",IF('S1B - ROBOCZY'!K32="DQ","DQ",'S1B - ROBOCZY'!K32)))</f>
        <v/>
      </c>
      <c r="J33" s="28" t="str">
        <f>IF('S1B - ROBOCZY'!M32="","",IF('S1B - ROBOCZY'!M32="-","-",IF('S1B - ROBOCZY'!M32="DQ","DQ",'S1B - ROBOCZY'!M32)))</f>
        <v/>
      </c>
      <c r="K33" s="28" t="str">
        <f t="shared" si="2"/>
        <v/>
      </c>
      <c r="L33" s="28"/>
    </row>
    <row r="34" spans="1:12">
      <c r="A34" s="4"/>
      <c r="G34" s="28" t="str">
        <f>IF('S1B - ROBOCZY'!G33="","",IF('S1B - ROBOCZY'!G33="-","-",IF('S1B - ROBOCZY'!G33="DQ","DQ",'S1B - ROBOCZY'!G33)))</f>
        <v/>
      </c>
      <c r="H34" s="28" t="str">
        <f>IF('S1B - ROBOCZY'!I33="","",IF('S1B - ROBOCZY'!I33="-","-",IF('S1B - ROBOCZY'!I33="DQ","DQ",'S1B - ROBOCZY'!I33)))</f>
        <v/>
      </c>
      <c r="I34" s="28" t="str">
        <f>IF('S1B - ROBOCZY'!K33="","",IF('S1B - ROBOCZY'!K33="-","-",IF('S1B - ROBOCZY'!K33="DQ","DQ",'S1B - ROBOCZY'!K33)))</f>
        <v/>
      </c>
      <c r="J34" s="28" t="str">
        <f>IF('S1B - ROBOCZY'!M33="","",IF('S1B - ROBOCZY'!M33="-","-",IF('S1B - ROBOCZY'!M33="DQ","DQ",'S1B - ROBOCZY'!M33)))</f>
        <v/>
      </c>
      <c r="K34" s="28" t="str">
        <f t="shared" si="2"/>
        <v/>
      </c>
      <c r="L34" s="28"/>
    </row>
    <row r="35" spans="1:12">
      <c r="A35" s="4"/>
      <c r="G35" s="28" t="str">
        <f>IF('S1B - ROBOCZY'!G34="","",IF('S1B - ROBOCZY'!G34="-","-",IF('S1B - ROBOCZY'!G34="DQ","DQ",'S1B - ROBOCZY'!G34)))</f>
        <v/>
      </c>
      <c r="H35" s="28" t="str">
        <f>IF('S1B - ROBOCZY'!I34="","",IF('S1B - ROBOCZY'!I34="-","-",IF('S1B - ROBOCZY'!I34="DQ","DQ",'S1B - ROBOCZY'!I34)))</f>
        <v/>
      </c>
      <c r="I35" s="28" t="str">
        <f>IF('S1B - ROBOCZY'!K34="","",IF('S1B - ROBOCZY'!K34="-","-",IF('S1B - ROBOCZY'!K34="DQ","DQ",'S1B - ROBOCZY'!K34)))</f>
        <v/>
      </c>
      <c r="J35" s="28" t="str">
        <f>IF('S1B - ROBOCZY'!M34="","",IF('S1B - ROBOCZY'!M34="-","-",IF('S1B - ROBOCZY'!M34="DQ","DQ",'S1B - ROBOCZY'!M34)))</f>
        <v/>
      </c>
      <c r="K35" s="28" t="str">
        <f t="shared" si="2"/>
        <v/>
      </c>
      <c r="L35" s="28"/>
    </row>
    <row r="36" spans="1:12">
      <c r="A36" s="4"/>
      <c r="G36" s="28" t="str">
        <f>IF('S1B - ROBOCZY'!G35="","",IF('S1B - ROBOCZY'!G35="-","-",IF('S1B - ROBOCZY'!G35="DQ","DQ",'S1B - ROBOCZY'!G35)))</f>
        <v/>
      </c>
      <c r="H36" s="28" t="str">
        <f>IF('S1B - ROBOCZY'!I35="","",IF('S1B - ROBOCZY'!I35="-","-",IF('S1B - ROBOCZY'!I35="DQ","DQ",'S1B - ROBOCZY'!I35)))</f>
        <v/>
      </c>
      <c r="I36" s="28" t="str">
        <f>IF('S1B - ROBOCZY'!K35="","",IF('S1B - ROBOCZY'!K35="-","-",IF('S1B - ROBOCZY'!K35="DQ","DQ",'S1B - ROBOCZY'!K35)))</f>
        <v/>
      </c>
      <c r="J36" s="28" t="str">
        <f>IF('S1B - ROBOCZY'!M35="","",IF('S1B - ROBOCZY'!M35="-","-",IF('S1B - ROBOCZY'!M35="DQ","DQ",'S1B - ROBOCZY'!M35)))</f>
        <v/>
      </c>
      <c r="K36" s="28" t="str">
        <f t="shared" si="2"/>
        <v/>
      </c>
      <c r="L36" s="28"/>
    </row>
    <row r="37" spans="1:12">
      <c r="A37" s="4"/>
      <c r="G37" s="28" t="str">
        <f>IF('S1B - ROBOCZY'!G36="","",IF('S1B - ROBOCZY'!G36="-","-",IF('S1B - ROBOCZY'!G36="DQ","DQ",'S1B - ROBOCZY'!G36)))</f>
        <v/>
      </c>
      <c r="H37" s="28" t="str">
        <f>IF('S1B - ROBOCZY'!I36="","",IF('S1B - ROBOCZY'!I36="-","-",IF('S1B - ROBOCZY'!I36="DQ","DQ",'S1B - ROBOCZY'!I36)))</f>
        <v/>
      </c>
      <c r="I37" s="28" t="str">
        <f>IF('S1B - ROBOCZY'!K36="","",IF('S1B - ROBOCZY'!K36="-","-",IF('S1B - ROBOCZY'!K36="DQ","DQ",'S1B - ROBOCZY'!K36)))</f>
        <v/>
      </c>
      <c r="J37" s="28" t="str">
        <f>IF('S1B - ROBOCZY'!M36="","",IF('S1B - ROBOCZY'!M36="-","-",IF('S1B - ROBOCZY'!M36="DQ","DQ",'S1B - ROBOCZY'!M36)))</f>
        <v/>
      </c>
      <c r="K37" s="28" t="str">
        <f t="shared" si="2"/>
        <v/>
      </c>
      <c r="L37" s="28"/>
    </row>
    <row r="38" spans="1:12">
      <c r="G38" t="str">
        <f>IF('S4A - ROBOCZY'!G37="-","-",IF('S4A - ROBOCZY'!G37="DQ","DQ",IF('S4A - ROBOCZY'!G37&gt;3,180,IF('S4A - ROBOCZY'!G37="","",IF(MOD('S4A - ROBOCZY'!G37,1)=0,'S4A - ROBOCZY'!G37*60,INT('S4A - ROBOCZY'!G37)*60+MOD('S4A - ROBOCZY'!G37,1)*100)))))</f>
        <v/>
      </c>
    </row>
  </sheetData>
  <mergeCells count="2">
    <mergeCell ref="A1:L1"/>
    <mergeCell ref="A20:L20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8"/>
  <sheetViews>
    <sheetView workbookViewId="0">
      <selection sqref="A1:L1"/>
    </sheetView>
  </sheetViews>
  <sheetFormatPr defaultColWidth="14.42578125" defaultRowHeight="15.75" customHeight="1"/>
  <cols>
    <col min="1" max="1" width="4.7109375" customWidth="1"/>
    <col min="2" max="2" width="15.28515625" customWidth="1"/>
    <col min="4" max="4" width="22.85546875" customWidth="1"/>
    <col min="5" max="5" width="16.7109375" customWidth="1"/>
    <col min="6" max="6" width="18.85546875" hidden="1" customWidth="1"/>
    <col min="7" max="9" width="11" customWidth="1"/>
    <col min="10" max="10" width="12.140625" customWidth="1"/>
    <col min="11" max="11" width="6.5703125" customWidth="1"/>
    <col min="12" max="12" width="9.140625" customWidth="1"/>
  </cols>
  <sheetData>
    <row r="1" spans="1:15" ht="27.75" customHeight="1">
      <c r="A1" s="75" t="s">
        <v>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  <c r="M1" s="4"/>
      <c r="N1" s="4"/>
      <c r="O1" s="4"/>
    </row>
    <row r="2" spans="1:15">
      <c r="A2" s="7" t="s">
        <v>0</v>
      </c>
      <c r="B2" s="9" t="s">
        <v>3</v>
      </c>
      <c r="C2" s="11" t="s">
        <v>4</v>
      </c>
      <c r="D2" s="9" t="s">
        <v>5</v>
      </c>
      <c r="E2" s="13" t="s">
        <v>6</v>
      </c>
      <c r="F2" s="13" t="s">
        <v>8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5" t="s">
        <v>15</v>
      </c>
      <c r="M2" s="4"/>
      <c r="N2" s="4"/>
      <c r="O2" s="4"/>
    </row>
    <row r="3" spans="1:15">
      <c r="A3" s="14">
        <v>1</v>
      </c>
      <c r="B3" s="16" t="s">
        <v>17</v>
      </c>
      <c r="C3" s="16" t="s">
        <v>20</v>
      </c>
      <c r="D3" s="16" t="s">
        <v>22</v>
      </c>
      <c r="E3" s="18" t="s">
        <v>23</v>
      </c>
      <c r="F3" s="20">
        <f>'S3A - ROBOCZY'!F3</f>
        <v>8</v>
      </c>
      <c r="G3" s="20">
        <f>IF('S3A - ROBOCZY'!G3="-","-",IF('S3A - ROBOCZY'!G3="DQ","DQ",IF('S3A - ROBOCZY'!G3&gt;5,360,IF('S3A - ROBOCZY'!G3="","",IF(MOD('S3A - ROBOCZY'!G3,1)=0,'S3A - ROBOCZY'!G3*60,INT('S3A - ROBOCZY'!G3)*60+MOD('S3A - ROBOCZY'!G3,1)*100)))))</f>
        <v>300</v>
      </c>
      <c r="H3" s="20">
        <f>IF('S3A - ROBOCZY'!H3="-","-",IF('S3A - ROBOCZY'!H3="DQ","DQ",IF('S3A - ROBOCZY'!H3&gt;5,360,IF('S3A - ROBOCZY'!H3="","",IF(MOD('S3A - ROBOCZY'!H3,1)=0,'S3A - ROBOCZY'!H3*60,INT('S3A - ROBOCZY'!H3)*60+MOD('S3A - ROBOCZY'!H3,1)*100)))))</f>
        <v>300</v>
      </c>
      <c r="I3" s="20">
        <f>IF('S3A - ROBOCZY'!I3="-","-",IF('S3A - ROBOCZY'!I3="DQ","DQ",IF('S3A - ROBOCZY'!I3&gt;5,360,IF('S3A - ROBOCZY'!I3="","",IF(MOD('S3A - ROBOCZY'!I3,1)=0,'S3A - ROBOCZY'!I3*60,INT('S3A - ROBOCZY'!I3)*60+MOD('S3A - ROBOCZY'!I3,1)*100)))))</f>
        <v>300</v>
      </c>
      <c r="J3" s="20">
        <f>IF('S3A - ROBOCZY'!J3="-","-",IF('S3A - ROBOCZY'!J3="DQ","DQ",IF('S3A - ROBOCZY'!J3="","",IF(MOD('S3A - ROBOCZY'!J3,1)=0,'S3A - ROBOCZY'!J3*60,INT('S3A - ROBOCZY'!J3)*60+MOD('S3A - ROBOCZY'!J3,1)*100))))</f>
        <v>406</v>
      </c>
      <c r="K3" s="20">
        <f t="shared" ref="K3:K20" si="0">IF(G3="","", SUM(G3:J3))</f>
        <v>1306</v>
      </c>
      <c r="L3" s="30" t="s">
        <v>48</v>
      </c>
    </row>
    <row r="4" spans="1:15">
      <c r="A4" s="14">
        <v>2</v>
      </c>
      <c r="B4" s="16" t="s">
        <v>45</v>
      </c>
      <c r="C4" s="16" t="s">
        <v>46</v>
      </c>
      <c r="D4" s="16" t="s">
        <v>22</v>
      </c>
      <c r="E4" s="17" t="s">
        <v>47</v>
      </c>
      <c r="F4" s="20">
        <f>'S3A - ROBOCZY'!F9</f>
        <v>50</v>
      </c>
      <c r="G4" s="20">
        <f>IF('S3A - ROBOCZY'!G9="-","-",IF('S3A - ROBOCZY'!G9="DQ","DQ",IF('S3A - ROBOCZY'!G9&gt;5,360,IF('S3A - ROBOCZY'!G9="","",IF(MOD('S3A - ROBOCZY'!G9,1)=0,'S3A - ROBOCZY'!G9*60,INT('S3A - ROBOCZY'!G9)*60+MOD('S3A - ROBOCZY'!G9,1)*100)))))</f>
        <v>300</v>
      </c>
      <c r="H4" s="20">
        <f>IF('S3A - ROBOCZY'!H9="-","-",IF('S3A - ROBOCZY'!H9="DQ","DQ",IF('S3A - ROBOCZY'!H9&gt;5,360,IF('S3A - ROBOCZY'!H9="","",IF(MOD('S3A - ROBOCZY'!H9,1)=0,'S3A - ROBOCZY'!H9*60,INT('S3A - ROBOCZY'!H9)*60+MOD('S3A - ROBOCZY'!H9,1)*100)))))</f>
        <v>300</v>
      </c>
      <c r="I4" s="20">
        <f>IF('S3A - ROBOCZY'!I9="-","-",IF('S3A - ROBOCZY'!I9="DQ","DQ",IF('S3A - ROBOCZY'!I9&gt;5,360,IF('S3A - ROBOCZY'!I9="","",IF(MOD('S3A - ROBOCZY'!I9,1)=0,'S3A - ROBOCZY'!I9*60,INT('S3A - ROBOCZY'!I9)*60+MOD('S3A - ROBOCZY'!I9,1)*100)))))</f>
        <v>300</v>
      </c>
      <c r="J4" s="20">
        <f>IF('S3A - ROBOCZY'!J9="-","-",IF('S3A - ROBOCZY'!J9="DQ","DQ",IF('S3A - ROBOCZY'!J9="","",IF(MOD('S3A - ROBOCZY'!J9,1)=0,'S3A - ROBOCZY'!J9*60,INT('S3A - ROBOCZY'!J9)*60+MOD('S3A - ROBOCZY'!J9,1)*100))))</f>
        <v>386.99999999999994</v>
      </c>
      <c r="K4" s="20">
        <f t="shared" si="0"/>
        <v>1287</v>
      </c>
      <c r="L4" s="30" t="s">
        <v>90</v>
      </c>
    </row>
    <row r="5" spans="1:15">
      <c r="A5" s="14">
        <v>3</v>
      </c>
      <c r="B5" s="16" t="s">
        <v>91</v>
      </c>
      <c r="C5" s="16" t="s">
        <v>66</v>
      </c>
      <c r="D5" s="16" t="s">
        <v>93</v>
      </c>
      <c r="E5" s="17" t="s">
        <v>95</v>
      </c>
      <c r="F5" s="20">
        <f>'S3A - ROBOCZY'!F8</f>
        <v>46</v>
      </c>
      <c r="G5" s="20">
        <f>IF('S3A - ROBOCZY'!G8="-","-",IF('S3A - ROBOCZY'!G8="DQ","DQ",IF('S3A - ROBOCZY'!G8&gt;5,360,IF('S3A - ROBOCZY'!G8="","",IF(MOD('S3A - ROBOCZY'!G8,1)=0,'S3A - ROBOCZY'!G8*60,INT('S3A - ROBOCZY'!G8)*60+MOD('S3A - ROBOCZY'!G8,1)*100)))))</f>
        <v>253</v>
      </c>
      <c r="H5" s="20">
        <f>IF('S3A - ROBOCZY'!H8="-","-",IF('S3A - ROBOCZY'!H8="DQ","DQ",IF('S3A - ROBOCZY'!H8&gt;5,360,IF('S3A - ROBOCZY'!H8="","",IF(MOD('S3A - ROBOCZY'!H8,1)=0,'S3A - ROBOCZY'!H8*60,INT('S3A - ROBOCZY'!H8)*60+MOD('S3A - ROBOCZY'!H8,1)*100)))))</f>
        <v>300</v>
      </c>
      <c r="I5" s="20">
        <f>IF('S3A - ROBOCZY'!I8="-","-",IF('S3A - ROBOCZY'!I8="DQ","DQ",IF('S3A - ROBOCZY'!I8&gt;5,360,IF('S3A - ROBOCZY'!I8="","",IF(MOD('S3A - ROBOCZY'!I8,1)=0,'S3A - ROBOCZY'!I8*60,INT('S3A - ROBOCZY'!I8)*60+MOD('S3A - ROBOCZY'!I8,1)*100)))))</f>
        <v>300</v>
      </c>
      <c r="J5" s="20">
        <f>IF('S3A - ROBOCZY'!J8="-","-",IF('S3A - ROBOCZY'!J8="DQ","DQ",IF('S3A - ROBOCZY'!J8="","",IF(MOD('S3A - ROBOCZY'!J8,1)=0,'S3A - ROBOCZY'!J8*60,INT('S3A - ROBOCZY'!J8)*60+MOD('S3A - ROBOCZY'!J8,1)*100))))</f>
        <v>379.00000000000006</v>
      </c>
      <c r="K5" s="20">
        <f t="shared" si="0"/>
        <v>1232</v>
      </c>
      <c r="L5" s="30" t="s">
        <v>130</v>
      </c>
    </row>
    <row r="6" spans="1:15">
      <c r="A6" s="14">
        <v>4</v>
      </c>
      <c r="B6" s="16" t="s">
        <v>69</v>
      </c>
      <c r="C6" s="16" t="s">
        <v>70</v>
      </c>
      <c r="D6" s="16" t="s">
        <v>71</v>
      </c>
      <c r="E6" s="18" t="s">
        <v>72</v>
      </c>
      <c r="F6" s="20">
        <f>'S3A - ROBOCZY'!F15</f>
        <v>34</v>
      </c>
      <c r="G6" s="20">
        <f>IF('S3A - ROBOCZY'!G15="-","-",IF('S3A - ROBOCZY'!G15="DQ","DQ",IF('S3A - ROBOCZY'!G15&gt;5,360,IF('S3A - ROBOCZY'!G15="","",IF(MOD('S3A - ROBOCZY'!G15,1)=0,'S3A - ROBOCZY'!G15*60,INT('S3A - ROBOCZY'!G15)*60+MOD('S3A - ROBOCZY'!G15,1)*100)))))</f>
        <v>300</v>
      </c>
      <c r="H6" s="20">
        <f>IF('S3A - ROBOCZY'!H15="-","-",IF('S3A - ROBOCZY'!H15="DQ","DQ",IF('S3A - ROBOCZY'!H15&gt;5,360,IF('S3A - ROBOCZY'!H15="","",IF(MOD('S3A - ROBOCZY'!H15,1)=0,'S3A - ROBOCZY'!H15*60,INT('S3A - ROBOCZY'!H15)*60+MOD('S3A - ROBOCZY'!H15,1)*100)))))</f>
        <v>300</v>
      </c>
      <c r="I6" s="20">
        <f>IF('S3A - ROBOCZY'!I15="-","-",IF('S3A - ROBOCZY'!I15="DQ","DQ",IF('S3A - ROBOCZY'!I15&gt;5,360,IF('S3A - ROBOCZY'!I15="","",IF(MOD('S3A - ROBOCZY'!I15,1)=0,'S3A - ROBOCZY'!I15*60,INT('S3A - ROBOCZY'!I15)*60+MOD('S3A - ROBOCZY'!I15,1)*100)))))</f>
        <v>253</v>
      </c>
      <c r="J6" s="20">
        <f>IF('S3A - ROBOCZY'!J15="-","-",IF('S3A - ROBOCZY'!J15="DQ","DQ",IF('S3A - ROBOCZY'!J15="","",IF(MOD('S3A - ROBOCZY'!J15,1)=0,'S3A - ROBOCZY'!J15*60,INT('S3A - ROBOCZY'!J15)*60+MOD('S3A - ROBOCZY'!J15,1)*100))))</f>
        <v>341</v>
      </c>
      <c r="K6" s="20">
        <f t="shared" si="0"/>
        <v>1194</v>
      </c>
      <c r="L6" s="33">
        <v>4</v>
      </c>
    </row>
    <row r="7" spans="1:15">
      <c r="A7" s="14">
        <v>5</v>
      </c>
      <c r="B7" s="16" t="s">
        <v>109</v>
      </c>
      <c r="C7" s="16" t="s">
        <v>110</v>
      </c>
      <c r="D7" s="16" t="s">
        <v>107</v>
      </c>
      <c r="E7" s="17" t="s">
        <v>111</v>
      </c>
      <c r="F7" s="20">
        <f>'S3A - ROBOCZY'!F17</f>
        <v>27</v>
      </c>
      <c r="G7" s="20">
        <f>IF('S3A - ROBOCZY'!G17="-","-",IF('S3A - ROBOCZY'!G17="DQ","DQ",IF('S3A - ROBOCZY'!G17&gt;5,360,IF('S3A - ROBOCZY'!G17="","",IF(MOD('S3A - ROBOCZY'!G17,1)=0,'S3A - ROBOCZY'!G17*60,INT('S3A - ROBOCZY'!G17)*60+MOD('S3A - ROBOCZY'!G17,1)*100)))))</f>
        <v>232.99999999999997</v>
      </c>
      <c r="H7" s="20">
        <f>IF('S3A - ROBOCZY'!H17="-","-",IF('S3A - ROBOCZY'!H17="DQ","DQ",IF('S3A - ROBOCZY'!H17&gt;5,360,IF('S3A - ROBOCZY'!H17="","",IF(MOD('S3A - ROBOCZY'!H17,1)=0,'S3A - ROBOCZY'!H17*60,INT('S3A - ROBOCZY'!H17)*60+MOD('S3A - ROBOCZY'!H17,1)*100)))))</f>
        <v>300</v>
      </c>
      <c r="I7" s="20">
        <f>IF('S3A - ROBOCZY'!I17="-","-",IF('S3A - ROBOCZY'!I17="DQ","DQ",IF('S3A - ROBOCZY'!I17&gt;5,360,IF('S3A - ROBOCZY'!I17="","",IF(MOD('S3A - ROBOCZY'!I17,1)=0,'S3A - ROBOCZY'!I17*60,INT('S3A - ROBOCZY'!I17)*60+MOD('S3A - ROBOCZY'!I17,1)*100)))))</f>
        <v>300</v>
      </c>
      <c r="J7" s="20" t="str">
        <f>IF('S3A - ROBOCZY'!J17="-","-",IF('S3A - ROBOCZY'!J17="DQ","DQ",IF('S3A - ROBOCZY'!J17="","",IF(MOD('S3A - ROBOCZY'!J17,1)=0,'S3A - ROBOCZY'!J17*60,INT('S3A - ROBOCZY'!J17)*60+MOD('S3A - ROBOCZY'!J17,1)*100))))</f>
        <v/>
      </c>
      <c r="K7" s="20">
        <f t="shared" si="0"/>
        <v>833</v>
      </c>
      <c r="L7" s="33">
        <v>5</v>
      </c>
    </row>
    <row r="8" spans="1:15">
      <c r="A8" s="14">
        <v>6</v>
      </c>
      <c r="B8" s="16" t="s">
        <v>105</v>
      </c>
      <c r="C8" s="16" t="s">
        <v>106</v>
      </c>
      <c r="D8" s="16" t="s">
        <v>107</v>
      </c>
      <c r="E8" s="17" t="s">
        <v>108</v>
      </c>
      <c r="F8" s="20">
        <f>'S3A - ROBOCZY'!F16</f>
        <v>55</v>
      </c>
      <c r="G8" s="20">
        <f>IF('S3A - ROBOCZY'!G16="-","-",IF('S3A - ROBOCZY'!G16="DQ","DQ",IF('S3A - ROBOCZY'!G16&gt;5,360,IF('S3A - ROBOCZY'!G16="","",IF(MOD('S3A - ROBOCZY'!G16,1)=0,'S3A - ROBOCZY'!G16*60,INT('S3A - ROBOCZY'!G16)*60+MOD('S3A - ROBOCZY'!G16,1)*100)))))</f>
        <v>220</v>
      </c>
      <c r="H8" s="20">
        <f>IF('S3A - ROBOCZY'!H16="-","-",IF('S3A - ROBOCZY'!H16="DQ","DQ",IF('S3A - ROBOCZY'!H16&gt;5,360,IF('S3A - ROBOCZY'!H16="","",IF(MOD('S3A - ROBOCZY'!H16,1)=0,'S3A - ROBOCZY'!H16*60,INT('S3A - ROBOCZY'!H16)*60+MOD('S3A - ROBOCZY'!H16,1)*100)))))</f>
        <v>300</v>
      </c>
      <c r="I8" s="20">
        <f>IF('S3A - ROBOCZY'!I16="-","-",IF('S3A - ROBOCZY'!I16="DQ","DQ",IF('S3A - ROBOCZY'!I16&gt;5,360,IF('S3A - ROBOCZY'!I16="","",IF(MOD('S3A - ROBOCZY'!I16,1)=0,'S3A - ROBOCZY'!I16*60,INT('S3A - ROBOCZY'!I16)*60+MOD('S3A - ROBOCZY'!I16,1)*100)))))</f>
        <v>300</v>
      </c>
      <c r="J8" s="20" t="str">
        <f>IF('S3A - ROBOCZY'!J16="-","-",IF('S3A - ROBOCZY'!J16="DQ","DQ",IF('S3A - ROBOCZY'!J16="","",IF(MOD('S3A - ROBOCZY'!J16,1)=0,'S3A - ROBOCZY'!J16*60,INT('S3A - ROBOCZY'!J16)*60+MOD('S3A - ROBOCZY'!J16,1)*100))))</f>
        <v/>
      </c>
      <c r="K8" s="20">
        <f t="shared" si="0"/>
        <v>820</v>
      </c>
      <c r="L8" s="33">
        <v>6</v>
      </c>
    </row>
    <row r="9" spans="1:15">
      <c r="A9" s="14">
        <v>7</v>
      </c>
      <c r="B9" s="16" t="s">
        <v>38</v>
      </c>
      <c r="C9" s="16" t="s">
        <v>39</v>
      </c>
      <c r="D9" s="16" t="s">
        <v>35</v>
      </c>
      <c r="E9" s="18" t="s">
        <v>40</v>
      </c>
      <c r="F9" s="20">
        <f>'S3A - ROBOCZY'!F11</f>
        <v>60</v>
      </c>
      <c r="G9" s="20">
        <f>IF('S3A - ROBOCZY'!G11="-","-",IF('S3A - ROBOCZY'!G11="DQ","DQ",IF('S3A - ROBOCZY'!G11&gt;5,360,IF('S3A - ROBOCZY'!G11="","",IF(MOD('S3A - ROBOCZY'!G11,1)=0,'S3A - ROBOCZY'!G11*60,INT('S3A - ROBOCZY'!G11)*60+MOD('S3A - ROBOCZY'!G11,1)*100)))))</f>
        <v>300</v>
      </c>
      <c r="H9" s="20">
        <f>IF('S3A - ROBOCZY'!H11="-","-",IF('S3A - ROBOCZY'!H11="DQ","DQ",IF('S3A - ROBOCZY'!H11&gt;5,360,IF('S3A - ROBOCZY'!H11="","",IF(MOD('S3A - ROBOCZY'!H11,1)=0,'S3A - ROBOCZY'!H11*60,INT('S3A - ROBOCZY'!H11)*60+MOD('S3A - ROBOCZY'!H11,1)*100)))))</f>
        <v>199</v>
      </c>
      <c r="I9" s="20">
        <f>IF('S3A - ROBOCZY'!I11="-","-",IF('S3A - ROBOCZY'!I11="DQ","DQ",IF('S3A - ROBOCZY'!I11&gt;5,360,IF('S3A - ROBOCZY'!I11="","",IF(MOD('S3A - ROBOCZY'!I11,1)=0,'S3A - ROBOCZY'!I11*60,INT('S3A - ROBOCZY'!I11)*60+MOD('S3A - ROBOCZY'!I11,1)*100)))))</f>
        <v>300</v>
      </c>
      <c r="J9" s="20" t="str">
        <f>IF('S3A - ROBOCZY'!J11="-","-",IF('S3A - ROBOCZY'!J11="DQ","DQ",IF('S3A - ROBOCZY'!J11="","",IF(MOD('S3A - ROBOCZY'!J11,1)=0,'S3A - ROBOCZY'!J11*60,INT('S3A - ROBOCZY'!J11)*60+MOD('S3A - ROBOCZY'!J11,1)*100))))</f>
        <v/>
      </c>
      <c r="K9" s="20">
        <f t="shared" si="0"/>
        <v>799</v>
      </c>
      <c r="L9" s="33">
        <v>7</v>
      </c>
    </row>
    <row r="10" spans="1:15">
      <c r="A10" s="14">
        <v>8</v>
      </c>
      <c r="B10" s="16" t="s">
        <v>98</v>
      </c>
      <c r="C10" s="16" t="s">
        <v>99</v>
      </c>
      <c r="D10" s="16" t="s">
        <v>100</v>
      </c>
      <c r="E10" s="17" t="s">
        <v>101</v>
      </c>
      <c r="F10" s="20">
        <f>'S3A - ROBOCZY'!F6</f>
        <v>35</v>
      </c>
      <c r="G10" s="20">
        <f>IF('S3A - ROBOCZY'!G6="-","-",IF('S3A - ROBOCZY'!G6="DQ","DQ",IF('S3A - ROBOCZY'!G6&gt;5,360,IF('S3A - ROBOCZY'!G6="","",IF(MOD('S3A - ROBOCZY'!G6,1)=0,'S3A - ROBOCZY'!G6*60,INT('S3A - ROBOCZY'!G6)*60+MOD('S3A - ROBOCZY'!G6,1)*100)))))</f>
        <v>175</v>
      </c>
      <c r="H10" s="20">
        <f>IF('S3A - ROBOCZY'!H6="-","-",IF('S3A - ROBOCZY'!H6="DQ","DQ",IF('S3A - ROBOCZY'!H6&gt;5,360,IF('S3A - ROBOCZY'!H6="","",IF(MOD('S3A - ROBOCZY'!H6,1)=0,'S3A - ROBOCZY'!H6*60,INT('S3A - ROBOCZY'!H6)*60+MOD('S3A - ROBOCZY'!H6,1)*100)))))</f>
        <v>300</v>
      </c>
      <c r="I10" s="20">
        <f>IF('S3A - ROBOCZY'!I6="-","-",IF('S3A - ROBOCZY'!I6="DQ","DQ",IF('S3A - ROBOCZY'!I6&gt;5,360,IF('S3A - ROBOCZY'!I6="","",IF(MOD('S3A - ROBOCZY'!I6,1)=0,'S3A - ROBOCZY'!I6*60,INT('S3A - ROBOCZY'!I6)*60+MOD('S3A - ROBOCZY'!I6,1)*100)))))</f>
        <v>300</v>
      </c>
      <c r="J10" s="20" t="str">
        <f>IF('S3A - ROBOCZY'!J6="-","-",IF('S3A - ROBOCZY'!J6="DQ","DQ",IF('S3A - ROBOCZY'!J6="","",IF(MOD('S3A - ROBOCZY'!J6,1)=0,'S3A - ROBOCZY'!J6*60,INT('S3A - ROBOCZY'!J6)*60+MOD('S3A - ROBOCZY'!J6,1)*100))))</f>
        <v/>
      </c>
      <c r="K10" s="20">
        <f t="shared" si="0"/>
        <v>775</v>
      </c>
      <c r="L10" s="33">
        <v>8</v>
      </c>
    </row>
    <row r="11" spans="1:15">
      <c r="A11" s="14">
        <v>9</v>
      </c>
      <c r="B11" s="16" t="s">
        <v>86</v>
      </c>
      <c r="C11" s="16" t="s">
        <v>87</v>
      </c>
      <c r="D11" s="16" t="s">
        <v>88</v>
      </c>
      <c r="E11" s="17" t="s">
        <v>89</v>
      </c>
      <c r="F11" s="20">
        <f>'S3A - ROBOCZY'!F4</f>
        <v>40</v>
      </c>
      <c r="G11" s="20" t="str">
        <f>IF('S3A - ROBOCZY'!G4="-","-",IF('S3A - ROBOCZY'!G4="DQ","DQ",IF('S3A - ROBOCZY'!G4&gt;5,360,IF('S3A - ROBOCZY'!G4="","",IF(MOD('S3A - ROBOCZY'!G4,1)=0,'S3A - ROBOCZY'!G4*60,INT('S3A - ROBOCZY'!G4)*60+MOD('S3A - ROBOCZY'!G4,1)*100)))))</f>
        <v>DQ</v>
      </c>
      <c r="H11" s="20">
        <f>IF('S3A - ROBOCZY'!H4="-","-",IF('S3A - ROBOCZY'!H4="DQ","DQ",IF('S3A - ROBOCZY'!H4&gt;5,360,IF('S3A - ROBOCZY'!H4="","",IF(MOD('S3A - ROBOCZY'!H4,1)=0,'S3A - ROBOCZY'!H4*60,INT('S3A - ROBOCZY'!H4)*60+MOD('S3A - ROBOCZY'!H4,1)*100)))))</f>
        <v>300</v>
      </c>
      <c r="I11" s="20">
        <f>IF('S3A - ROBOCZY'!I4="-","-",IF('S3A - ROBOCZY'!I4="DQ","DQ",IF('S3A - ROBOCZY'!I4&gt;5,360,IF('S3A - ROBOCZY'!I4="","",IF(MOD('S3A - ROBOCZY'!I4,1)=0,'S3A - ROBOCZY'!I4*60,INT('S3A - ROBOCZY'!I4)*60+MOD('S3A - ROBOCZY'!I4,1)*100)))))</f>
        <v>300</v>
      </c>
      <c r="J11" s="20" t="str">
        <f>IF('S3A - ROBOCZY'!J4="-","-",IF('S3A - ROBOCZY'!J4="DQ","DQ",IF('S3A - ROBOCZY'!J4="","",IF(MOD('S3A - ROBOCZY'!J4,1)=0,'S3A - ROBOCZY'!J4*60,INT('S3A - ROBOCZY'!J4)*60+MOD('S3A - ROBOCZY'!J4,1)*100))))</f>
        <v/>
      </c>
      <c r="K11" s="20">
        <f t="shared" si="0"/>
        <v>600</v>
      </c>
      <c r="L11" s="43">
        <v>42989</v>
      </c>
    </row>
    <row r="12" spans="1:15">
      <c r="A12" s="14">
        <v>10</v>
      </c>
      <c r="B12" s="16" t="s">
        <v>102</v>
      </c>
      <c r="C12" s="16" t="s">
        <v>103</v>
      </c>
      <c r="D12" s="16" t="s">
        <v>100</v>
      </c>
      <c r="E12" s="17" t="s">
        <v>104</v>
      </c>
      <c r="F12" s="20">
        <f>'S3A - ROBOCZY'!F7</f>
        <v>38</v>
      </c>
      <c r="G12" s="20">
        <f>IF('S3A - ROBOCZY'!G7="-","-",IF('S3A - ROBOCZY'!G7="DQ","DQ",IF('S3A - ROBOCZY'!G7&gt;5,360,IF('S3A - ROBOCZY'!G7="","",IF(MOD('S3A - ROBOCZY'!G7,1)=0,'S3A - ROBOCZY'!G7*60,INT('S3A - ROBOCZY'!G7)*60+MOD('S3A - ROBOCZY'!G7,1)*100)))))</f>
        <v>300</v>
      </c>
      <c r="H12" s="20">
        <f>IF('S3A - ROBOCZY'!H7="-","-",IF('S3A - ROBOCZY'!H7="DQ","DQ",IF('S3A - ROBOCZY'!H7&gt;5,360,IF('S3A - ROBOCZY'!H7="","",IF(MOD('S3A - ROBOCZY'!H7,1)=0,'S3A - ROBOCZY'!H7*60,INT('S3A - ROBOCZY'!H7)*60+MOD('S3A - ROBOCZY'!H7,1)*100)))))</f>
        <v>300</v>
      </c>
      <c r="I12" s="20" t="str">
        <f>IF('S3A - ROBOCZY'!I7="-","-",IF('S3A - ROBOCZY'!I7="DQ","DQ",IF('S3A - ROBOCZY'!I7&gt;5,360,IF('S3A - ROBOCZY'!I7="","",IF(MOD('S3A - ROBOCZY'!I7,1)=0,'S3A - ROBOCZY'!I7*60,INT('S3A - ROBOCZY'!I7)*60+MOD('S3A - ROBOCZY'!I7,1)*100)))))</f>
        <v>-</v>
      </c>
      <c r="J12" s="20" t="str">
        <f>IF('S3A - ROBOCZY'!J7="-","-",IF('S3A - ROBOCZY'!J7="DQ","DQ",IF('S3A - ROBOCZY'!J7="","",IF(MOD('S3A - ROBOCZY'!J7,1)=0,'S3A - ROBOCZY'!J7*60,INT('S3A - ROBOCZY'!J7)*60+MOD('S3A - ROBOCZY'!J7,1)*100))))</f>
        <v/>
      </c>
      <c r="K12" s="20">
        <f t="shared" si="0"/>
        <v>600</v>
      </c>
      <c r="L12" s="43">
        <v>42989</v>
      </c>
    </row>
    <row r="13" spans="1:15">
      <c r="A13" s="14">
        <v>11</v>
      </c>
      <c r="B13" s="16" t="s">
        <v>52</v>
      </c>
      <c r="C13" s="16" t="s">
        <v>53</v>
      </c>
      <c r="D13" s="16" t="s">
        <v>54</v>
      </c>
      <c r="E13" s="18" t="s">
        <v>55</v>
      </c>
      <c r="F13" s="20">
        <f>'S3A - ROBOCZY'!F14</f>
        <v>92</v>
      </c>
      <c r="G13" s="20">
        <f>IF('S3A - ROBOCZY'!G14="-","-",IF('S3A - ROBOCZY'!G14="DQ","DQ",IF('S3A - ROBOCZY'!G14&gt;5,360,IF('S3A - ROBOCZY'!G14="","",IF(MOD('S3A - ROBOCZY'!G14,1)=0,'S3A - ROBOCZY'!G14*60,INT('S3A - ROBOCZY'!G14)*60+MOD('S3A - ROBOCZY'!G14,1)*100)))))</f>
        <v>300</v>
      </c>
      <c r="H13" s="20" t="str">
        <f>IF('S3A - ROBOCZY'!H14="-","-",IF('S3A - ROBOCZY'!H14="DQ","DQ",IF('S3A - ROBOCZY'!H14&gt;5,360,IF('S3A - ROBOCZY'!H14="","",IF(MOD('S3A - ROBOCZY'!H14,1)=0,'S3A - ROBOCZY'!H14*60,INT('S3A - ROBOCZY'!H14)*60+MOD('S3A - ROBOCZY'!H14,1)*100)))))</f>
        <v>DQ</v>
      </c>
      <c r="I13" s="20">
        <f>IF('S3A - ROBOCZY'!I14="-","-",IF('S3A - ROBOCZY'!I14="DQ","DQ",IF('S3A - ROBOCZY'!I14&gt;5,360,IF('S3A - ROBOCZY'!I14="","",IF(MOD('S3A - ROBOCZY'!I14,1)=0,'S3A - ROBOCZY'!I14*60,INT('S3A - ROBOCZY'!I14)*60+MOD('S3A - ROBOCZY'!I14,1)*100)))))</f>
        <v>300</v>
      </c>
      <c r="J13" s="20" t="str">
        <f>IF('S3A - ROBOCZY'!J14="-","-",IF('S3A - ROBOCZY'!J14="DQ","DQ",IF('S3A - ROBOCZY'!J14="","",IF(MOD('S3A - ROBOCZY'!J14,1)=0,'S3A - ROBOCZY'!J14*60,INT('S3A - ROBOCZY'!J14)*60+MOD('S3A - ROBOCZY'!J14,1)*100))))</f>
        <v/>
      </c>
      <c r="K13" s="20">
        <f t="shared" si="0"/>
        <v>600</v>
      </c>
      <c r="L13" s="43">
        <v>42989</v>
      </c>
    </row>
    <row r="14" spans="1:15">
      <c r="A14" s="14">
        <v>12</v>
      </c>
      <c r="B14" s="16" t="s">
        <v>49</v>
      </c>
      <c r="C14" s="16" t="s">
        <v>50</v>
      </c>
      <c r="D14" s="16" t="s">
        <v>22</v>
      </c>
      <c r="E14" s="18" t="s">
        <v>51</v>
      </c>
      <c r="F14" s="20" t="str">
        <f>'S3A - ROBOCZY'!F13</f>
        <v>9B</v>
      </c>
      <c r="G14" s="20">
        <f>IF('S3A - ROBOCZY'!G13="-","-",IF('S3A - ROBOCZY'!G13="DQ","DQ",IF('S3A - ROBOCZY'!G13&gt;5,360,IF('S3A - ROBOCZY'!G13="","",IF(MOD('S3A - ROBOCZY'!G13,1)=0,'S3A - ROBOCZY'!G13*60,INT('S3A - ROBOCZY'!G13)*60+MOD('S3A - ROBOCZY'!G13,1)*100)))))</f>
        <v>130</v>
      </c>
      <c r="H14" s="20">
        <f>IF('S3A - ROBOCZY'!H13="-","-",IF('S3A - ROBOCZY'!H13="DQ","DQ",IF('S3A - ROBOCZY'!H13&gt;5,360,IF('S3A - ROBOCZY'!H13="","",IF(MOD('S3A - ROBOCZY'!H13,1)=0,'S3A - ROBOCZY'!H13*60,INT('S3A - ROBOCZY'!H13)*60+MOD('S3A - ROBOCZY'!H13,1)*100)))))</f>
        <v>300</v>
      </c>
      <c r="I14" s="20">
        <f>IF('S3A - ROBOCZY'!I13="-","-",IF('S3A - ROBOCZY'!I13="DQ","DQ",IF('S3A - ROBOCZY'!I13&gt;5,360,IF('S3A - ROBOCZY'!I13="","",IF(MOD('S3A - ROBOCZY'!I13,1)=0,'S3A - ROBOCZY'!I13*60,INT('S3A - ROBOCZY'!I13)*60+MOD('S3A - ROBOCZY'!I13,1)*100)))))</f>
        <v>111</v>
      </c>
      <c r="J14" s="20" t="str">
        <f>IF('S3A - ROBOCZY'!J13="-","-",IF('S3A - ROBOCZY'!J13="DQ","DQ",IF('S3A - ROBOCZY'!J13="","",IF(MOD('S3A - ROBOCZY'!J13,1)=0,'S3A - ROBOCZY'!J13*60,INT('S3A - ROBOCZY'!J13)*60+MOD('S3A - ROBOCZY'!J13,1)*100))))</f>
        <v/>
      </c>
      <c r="K14" s="20">
        <f t="shared" si="0"/>
        <v>541</v>
      </c>
      <c r="L14" s="33">
        <v>12</v>
      </c>
    </row>
    <row r="15" spans="1:15">
      <c r="A15" s="14">
        <v>13</v>
      </c>
      <c r="B15" s="16" t="s">
        <v>65</v>
      </c>
      <c r="C15" s="16" t="s">
        <v>66</v>
      </c>
      <c r="D15" s="34" t="s">
        <v>93</v>
      </c>
      <c r="E15" s="18" t="s">
        <v>68</v>
      </c>
      <c r="F15" s="20">
        <f>'S3A - ROBOCZY'!F12</f>
        <v>30</v>
      </c>
      <c r="G15" s="20">
        <f>IF('S3A - ROBOCZY'!G12="-","-",IF('S3A - ROBOCZY'!G12="DQ","DQ",IF('S3A - ROBOCZY'!G12&gt;5,360,IF('S3A - ROBOCZY'!G12="","",IF(MOD('S3A - ROBOCZY'!G12,1)=0,'S3A - ROBOCZY'!G12*60,INT('S3A - ROBOCZY'!G12)*60+MOD('S3A - ROBOCZY'!G12,1)*100)))))</f>
        <v>300</v>
      </c>
      <c r="H15" s="20">
        <f>IF('S3A - ROBOCZY'!H12="-","-",IF('S3A - ROBOCZY'!H12="DQ","DQ",IF('S3A - ROBOCZY'!H12&gt;5,360,IF('S3A - ROBOCZY'!H12="","",IF(MOD('S3A - ROBOCZY'!H12,1)=0,'S3A - ROBOCZY'!H12*60,INT('S3A - ROBOCZY'!H12)*60+MOD('S3A - ROBOCZY'!H12,1)*100)))))</f>
        <v>71.000000000000014</v>
      </c>
      <c r="I15" s="20">
        <f>IF('S3A - ROBOCZY'!I12="-","-",IF('S3A - ROBOCZY'!I12="DQ","DQ",IF('S3A - ROBOCZY'!I12&gt;5,360,IF('S3A - ROBOCZY'!I12="","",IF(MOD('S3A - ROBOCZY'!I12,1)=0,'S3A - ROBOCZY'!I12*60,INT('S3A - ROBOCZY'!I12)*60+MOD('S3A - ROBOCZY'!I12,1)*100)))))</f>
        <v>114</v>
      </c>
      <c r="J15" s="20" t="str">
        <f>IF('S3A - ROBOCZY'!J12="-","-",IF('S3A - ROBOCZY'!J12="DQ","DQ",IF('S3A - ROBOCZY'!J12="","",IF(MOD('S3A - ROBOCZY'!J12,1)=0,'S3A - ROBOCZY'!J12*60,INT('S3A - ROBOCZY'!J12)*60+MOD('S3A - ROBOCZY'!J12,1)*100))))</f>
        <v/>
      </c>
      <c r="K15" s="20">
        <f t="shared" si="0"/>
        <v>485</v>
      </c>
      <c r="L15" s="33">
        <v>13</v>
      </c>
    </row>
    <row r="16" spans="1:15">
      <c r="A16" s="14">
        <v>14</v>
      </c>
      <c r="B16" s="16" t="s">
        <v>116</v>
      </c>
      <c r="C16" s="16" t="s">
        <v>120</v>
      </c>
      <c r="D16" s="16" t="s">
        <v>121</v>
      </c>
      <c r="E16" s="17" t="s">
        <v>122</v>
      </c>
      <c r="F16" s="20">
        <f>'S3A - ROBOCZY'!F20</f>
        <v>0</v>
      </c>
      <c r="G16" s="20">
        <f>IF('S3A - ROBOCZY'!G20="-","-",IF('S3A - ROBOCZY'!G20="DQ","DQ",IF('S3A - ROBOCZY'!G20&gt;5,360,IF('S3A - ROBOCZY'!G20="","",IF(MOD('S3A - ROBOCZY'!G20,1)=0,'S3A - ROBOCZY'!G20*60,INT('S3A - ROBOCZY'!G20)*60+MOD('S3A - ROBOCZY'!G20,1)*100)))))</f>
        <v>204.00000000000003</v>
      </c>
      <c r="H16" s="20">
        <f>IF('S3A - ROBOCZY'!H20="-","-",IF('S3A - ROBOCZY'!H20="DQ","DQ",IF('S3A - ROBOCZY'!H20&gt;5,360,IF('S3A - ROBOCZY'!H20="","",IF(MOD('S3A - ROBOCZY'!H20,1)=0,'S3A - ROBOCZY'!H20*60,INT('S3A - ROBOCZY'!H20)*60+MOD('S3A - ROBOCZY'!H20,1)*100)))))</f>
        <v>232.99999999999997</v>
      </c>
      <c r="I16" s="20" t="str">
        <f>IF('S3A - ROBOCZY'!I20="-","-",IF('S3A - ROBOCZY'!I20="DQ","DQ",IF('S3A - ROBOCZY'!I20&gt;5,360,IF('S3A - ROBOCZY'!I20="","",IF(MOD('S3A - ROBOCZY'!I20,1)=0,'S3A - ROBOCZY'!I20*60,INT('S3A - ROBOCZY'!I20)*60+MOD('S3A - ROBOCZY'!I20,1)*100)))))</f>
        <v>DQ</v>
      </c>
      <c r="J16" s="20" t="str">
        <f>IF('S3A - ROBOCZY'!J20="-","-",IF('S3A - ROBOCZY'!J20="DQ","DQ",IF('S3A - ROBOCZY'!J20="","",IF(MOD('S3A - ROBOCZY'!J20,1)=0,'S3A - ROBOCZY'!J20*60,INT('S3A - ROBOCZY'!J20)*60+MOD('S3A - ROBOCZY'!J20,1)*100))))</f>
        <v/>
      </c>
      <c r="K16" s="20">
        <f t="shared" si="0"/>
        <v>437</v>
      </c>
      <c r="L16" s="33">
        <v>14</v>
      </c>
    </row>
    <row r="17" spans="1:12">
      <c r="A17" s="14">
        <v>15</v>
      </c>
      <c r="B17" s="16" t="s">
        <v>84</v>
      </c>
      <c r="C17" s="16" t="s">
        <v>20</v>
      </c>
      <c r="D17" s="16" t="s">
        <v>22</v>
      </c>
      <c r="E17" s="18" t="s">
        <v>85</v>
      </c>
      <c r="F17" s="20">
        <f>'S3A - ROBOCZY'!F2</f>
        <v>47</v>
      </c>
      <c r="G17" s="20">
        <f>IF('S3A - ROBOCZY'!G2="-","-",IF('S3A - ROBOCZY'!G2="DQ","DQ",IF('S3A - ROBOCZY'!G2&gt;5,360,IF('S3A - ROBOCZY'!G2="","",IF(MOD('S3A - ROBOCZY'!G2,1)=0,'S3A - ROBOCZY'!G2*60,INT('S3A - ROBOCZY'!G2)*60+MOD('S3A - ROBOCZY'!G2,1)*100)))))</f>
        <v>300</v>
      </c>
      <c r="H17" s="20" t="str">
        <f>IF('S3A - ROBOCZY'!H2="-","-",IF('S3A - ROBOCZY'!H2="DQ","DQ",IF('S3A - ROBOCZY'!H2&gt;5,360,IF('S3A - ROBOCZY'!H2="","",IF(MOD('S3A - ROBOCZY'!H2,1)=0,'S3A - ROBOCZY'!H2*60,INT('S3A - ROBOCZY'!H2)*60+MOD('S3A - ROBOCZY'!H2,1)*100)))))</f>
        <v>DQ</v>
      </c>
      <c r="I17" s="20">
        <f>IF('S3A - ROBOCZY'!I2="-","-",IF('S3A - ROBOCZY'!I2="DQ","DQ",IF('S3A - ROBOCZY'!I2&gt;5,360,IF('S3A - ROBOCZY'!I2="","",IF(MOD('S3A - ROBOCZY'!I2,1)=0,'S3A - ROBOCZY'!I2*60,INT('S3A - ROBOCZY'!I2)*60+MOD('S3A - ROBOCZY'!I2,1)*100)))))</f>
        <v>124.99999999999999</v>
      </c>
      <c r="J17" s="20" t="str">
        <f>IF('S3A - ROBOCZY'!J2="-","-",IF('S3A - ROBOCZY'!J2="DQ","DQ",IF('S3A - ROBOCZY'!J2="","",IF(MOD('S3A - ROBOCZY'!J2,1)=0,'S3A - ROBOCZY'!J2*60,INT('S3A - ROBOCZY'!J2)*60+MOD('S3A - ROBOCZY'!J2,1)*100))))</f>
        <v/>
      </c>
      <c r="K17" s="20">
        <f t="shared" si="0"/>
        <v>425</v>
      </c>
      <c r="L17" s="33" t="s">
        <v>143</v>
      </c>
    </row>
    <row r="18" spans="1:12">
      <c r="A18" s="14">
        <v>16</v>
      </c>
      <c r="B18" s="16" t="s">
        <v>112</v>
      </c>
      <c r="C18" s="16" t="s">
        <v>113</v>
      </c>
      <c r="D18" s="16" t="s">
        <v>114</v>
      </c>
      <c r="E18" s="17" t="s">
        <v>115</v>
      </c>
      <c r="F18" s="20">
        <f>'S3A - ROBOCZY'!F18</f>
        <v>44</v>
      </c>
      <c r="G18" s="20">
        <f>IF('S3A - ROBOCZY'!G18="-","-",IF('S3A - ROBOCZY'!G18="DQ","DQ",IF('S3A - ROBOCZY'!G18&gt;5,360,IF('S3A - ROBOCZY'!G18="","",IF(MOD('S3A - ROBOCZY'!G18,1)=0,'S3A - ROBOCZY'!G18*60,INT('S3A - ROBOCZY'!G18)*60+MOD('S3A - ROBOCZY'!G18,1)*100)))))</f>
        <v>124.99999999999999</v>
      </c>
      <c r="H18" s="20" t="str">
        <f>IF('S3A - ROBOCZY'!H18="-","-",IF('S3A - ROBOCZY'!H18="DQ","DQ",IF('S3A - ROBOCZY'!H18&gt;5,360,IF('S3A - ROBOCZY'!H18="","",IF(MOD('S3A - ROBOCZY'!H18,1)=0,'S3A - ROBOCZY'!H18*60,INT('S3A - ROBOCZY'!H18)*60+MOD('S3A - ROBOCZY'!H18,1)*100)))))</f>
        <v>DQ</v>
      </c>
      <c r="I18" s="20">
        <f>IF('S3A - ROBOCZY'!I18="-","-",IF('S3A - ROBOCZY'!I18="DQ","DQ",IF('S3A - ROBOCZY'!I18&gt;5,360,IF('S3A - ROBOCZY'!I18="","",IF(MOD('S3A - ROBOCZY'!I18,1)=0,'S3A - ROBOCZY'!I18*60,INT('S3A - ROBOCZY'!I18)*60+MOD('S3A - ROBOCZY'!I18,1)*100)))))</f>
        <v>300</v>
      </c>
      <c r="J18" s="20" t="str">
        <f>IF('S3A - ROBOCZY'!J18="-","-",IF('S3A - ROBOCZY'!J18="DQ","DQ",IF('S3A - ROBOCZY'!J18="","",IF(MOD('S3A - ROBOCZY'!J18,1)=0,'S3A - ROBOCZY'!J18*60,INT('S3A - ROBOCZY'!J18)*60+MOD('S3A - ROBOCZY'!J18,1)*100))))</f>
        <v/>
      </c>
      <c r="K18" s="20">
        <f t="shared" si="0"/>
        <v>425</v>
      </c>
      <c r="L18" s="33" t="s">
        <v>143</v>
      </c>
    </row>
    <row r="19" spans="1:12">
      <c r="A19" s="14">
        <v>17</v>
      </c>
      <c r="B19" s="16" t="s">
        <v>32</v>
      </c>
      <c r="C19" s="16" t="s">
        <v>34</v>
      </c>
      <c r="D19" s="16" t="s">
        <v>35</v>
      </c>
      <c r="E19" s="18" t="s">
        <v>36</v>
      </c>
      <c r="F19" s="20" t="str">
        <f>'S3A - ROBOCZY'!F10</f>
        <v>29B</v>
      </c>
      <c r="G19" s="20">
        <f>IF('S3A - ROBOCZY'!G10="-","-",IF('S3A - ROBOCZY'!G10="DQ","DQ",IF('S3A - ROBOCZY'!G10&gt;5,360,IF('S3A - ROBOCZY'!G10="","",IF(MOD('S3A - ROBOCZY'!G10,1)=0,'S3A - ROBOCZY'!G10*60,INT('S3A - ROBOCZY'!G10)*60+MOD('S3A - ROBOCZY'!G10,1)*100)))))</f>
        <v>300</v>
      </c>
      <c r="H19" s="20" t="str">
        <f>IF('S3A - ROBOCZY'!H10="-","-",IF('S3A - ROBOCZY'!H10="DQ","DQ",IF('S3A - ROBOCZY'!H10&gt;5,360,IF('S3A - ROBOCZY'!H10="","",IF(MOD('S3A - ROBOCZY'!H10,1)=0,'S3A - ROBOCZY'!H10*60,INT('S3A - ROBOCZY'!H10)*60+MOD('S3A - ROBOCZY'!H10,1)*100)))))</f>
        <v>DQ</v>
      </c>
      <c r="I19" s="20" t="str">
        <f>IF('S3A - ROBOCZY'!I10="-","-",IF('S3A - ROBOCZY'!I10="DQ","DQ",IF('S3A - ROBOCZY'!I10&gt;5,360,IF('S3A - ROBOCZY'!I10="","",IF(MOD('S3A - ROBOCZY'!I10,1)=0,'S3A - ROBOCZY'!I10*60,INT('S3A - ROBOCZY'!I10)*60+MOD('S3A - ROBOCZY'!I10,1)*100)))))</f>
        <v>DQ</v>
      </c>
      <c r="J19" s="20" t="str">
        <f>IF('S3A - ROBOCZY'!J10="-","-",IF('S3A - ROBOCZY'!J10="DQ","DQ",IF('S3A - ROBOCZY'!J10="","",IF(MOD('S3A - ROBOCZY'!J10,1)=0,'S3A - ROBOCZY'!J10*60,INT('S3A - ROBOCZY'!J10)*60+MOD('S3A - ROBOCZY'!J10,1)*100))))</f>
        <v/>
      </c>
      <c r="K19" s="20">
        <f t="shared" si="0"/>
        <v>300</v>
      </c>
      <c r="L19" s="33">
        <v>17</v>
      </c>
    </row>
    <row r="20" spans="1:12">
      <c r="A20" s="36">
        <v>18</v>
      </c>
      <c r="B20" s="37" t="s">
        <v>73</v>
      </c>
      <c r="C20" s="37" t="s">
        <v>74</v>
      </c>
      <c r="D20" s="37" t="s">
        <v>43</v>
      </c>
      <c r="E20" s="38" t="s">
        <v>75</v>
      </c>
      <c r="F20" s="39"/>
      <c r="G20" s="40">
        <f>IF('S3A - ROBOCZY'!G21="-","-",IF('S3A - ROBOCZY'!G21="DQ","DQ",IF('S3A - ROBOCZY'!G21&gt;3,360,IF('S3A - ROBOCZY'!G21="","",IF(MOD('S3A - ROBOCZY'!G21,1)=0,'S3A - ROBOCZY'!G21*60,INT('S3A - ROBOCZY'!G21)*60+MOD('S3A - ROBOCZY'!G21,1)*100)))))</f>
        <v>43</v>
      </c>
      <c r="H20" s="40" t="str">
        <f>IF('S3A - ROBOCZY'!H21="-","-",IF('S3A - ROBOCZY'!H21="DQ","DQ",IF('S3A - ROBOCZY'!H21&gt;3,360,IF('S3A - ROBOCZY'!H21="","",IF(MOD('S3A - ROBOCZY'!H21,1)=0,'S3A - ROBOCZY'!H21*60,INT('S3A - ROBOCZY'!H21)*60+MOD('S3A - ROBOCZY'!H21,1)*100)))))</f>
        <v>-</v>
      </c>
      <c r="I20" s="40" t="str">
        <f>IF('S3A - ROBOCZY'!I21="-","-",IF('S3A - ROBOCZY'!I21="DQ","DQ",IF('S3A - ROBOCZY'!I21&gt;3,360,IF('S3A - ROBOCZY'!I21="","",IF(MOD('S3A - ROBOCZY'!I21,1)=0,'S3A - ROBOCZY'!I21*60,INT('S3A - ROBOCZY'!I21)*60+MOD('S3A - ROBOCZY'!I21,1)*100)))))</f>
        <v>-</v>
      </c>
      <c r="J20" s="40" t="str">
        <f>IF('S3A - ROBOCZY'!J21="-","-",IF('S3A - ROBOCZY'!J21="DQ","DQ",IF('S3A - ROBOCZY'!J21="","",IF(MOD('S3A - ROBOCZY'!J21,1)=0,'S3A - ROBOCZY'!J21*60,INT('S3A - ROBOCZY'!J21)*60+MOD('S3A - ROBOCZY'!J21,1)*100))))</f>
        <v/>
      </c>
      <c r="K20" s="40">
        <f t="shared" si="0"/>
        <v>43</v>
      </c>
      <c r="L20" s="42">
        <v>18</v>
      </c>
    </row>
    <row r="21" spans="1:12" ht="15.75" customHeight="1">
      <c r="A21" s="73" t="s">
        <v>142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2">
      <c r="A22" s="4"/>
      <c r="B22" s="26"/>
      <c r="C22" s="26"/>
      <c r="D22" s="26"/>
      <c r="E22" s="22"/>
      <c r="F22" s="28"/>
      <c r="G22" s="28"/>
      <c r="H22" s="28"/>
      <c r="I22" s="28"/>
      <c r="J22" s="28"/>
      <c r="K22" s="28"/>
      <c r="L22" s="28"/>
    </row>
    <row r="23" spans="1:12">
      <c r="A23" s="4"/>
      <c r="G23" s="28"/>
      <c r="H23" s="28"/>
      <c r="I23" s="28"/>
      <c r="J23" s="28"/>
      <c r="K23" s="28"/>
      <c r="L23" s="28"/>
    </row>
    <row r="24" spans="1:12">
      <c r="A24" s="4"/>
      <c r="G24" s="28"/>
      <c r="H24" s="28"/>
      <c r="I24" s="28"/>
      <c r="J24" s="28"/>
      <c r="K24" s="28"/>
      <c r="L24" s="28"/>
    </row>
    <row r="25" spans="1:12">
      <c r="A25" s="4"/>
      <c r="G25" s="28" t="str">
        <f>IF('S3A - ROBOCZY'!G24="-","-",IF('S3A - ROBOCZY'!G24="DQ","DQ",IF('S3A - ROBOCZY'!G24&gt;3,360,IF('S3A - ROBOCZY'!G24="","",IF(MOD('S3A - ROBOCZY'!G24,1)=0,'S3A - ROBOCZY'!G24*60,INT('S3A - ROBOCZY'!G24)*60+MOD('S3A - ROBOCZY'!G24,1)*100)))))</f>
        <v/>
      </c>
      <c r="H25" s="28" t="str">
        <f>IF('S3A - ROBOCZY'!H24="-","-",IF('S3A - ROBOCZY'!H24="DQ","DQ",IF('S3A - ROBOCZY'!H24&gt;3,360,IF('S3A - ROBOCZY'!H24="","",IF(MOD('S3A - ROBOCZY'!H24,1)=0,'S3A - ROBOCZY'!H24*60,INT('S3A - ROBOCZY'!H24)*60+MOD('S3A - ROBOCZY'!H24,1)*100)))))</f>
        <v/>
      </c>
      <c r="I25" s="28" t="str">
        <f>IF('S3A - ROBOCZY'!I24="-","-",IF('S3A - ROBOCZY'!I24="DQ","DQ",IF('S3A - ROBOCZY'!I24&gt;3,360,IF('S3A - ROBOCZY'!I24="","",IF(MOD('S3A - ROBOCZY'!I24,1)=0,'S3A - ROBOCZY'!I24*60,INT('S3A - ROBOCZY'!I24)*60+MOD('S3A - ROBOCZY'!I24,1)*100)))))</f>
        <v/>
      </c>
      <c r="J25" s="28" t="str">
        <f>IF('S3A - ROBOCZY'!J24="-","-",IF('S3A - ROBOCZY'!J24="DQ","DQ",IF('S3A - ROBOCZY'!J24="","",IF(MOD('S3A - ROBOCZY'!J24,1)=0,'S3A - ROBOCZY'!J24*60,INT('S3A - ROBOCZY'!J24)*60+MOD('S3A - ROBOCZY'!J24,1)*100))))</f>
        <v/>
      </c>
      <c r="K25" s="28" t="str">
        <f t="shared" ref="K25:K37" si="1">IF(G25="","", SUM(G25:J25))</f>
        <v/>
      </c>
      <c r="L25" s="28"/>
    </row>
    <row r="26" spans="1:12">
      <c r="A26" s="4"/>
      <c r="G26" s="28" t="str">
        <f>IF('S3A - ROBOCZY'!G25="-","-",IF('S3A - ROBOCZY'!G25="DQ","DQ",IF('S3A - ROBOCZY'!G25&gt;3,360,IF('S3A - ROBOCZY'!G25="","",IF(MOD('S3A - ROBOCZY'!G25,1)=0,'S3A - ROBOCZY'!G25*60,INT('S3A - ROBOCZY'!G25)*60+MOD('S3A - ROBOCZY'!G25,1)*100)))))</f>
        <v/>
      </c>
      <c r="H26" s="28" t="str">
        <f>IF('S3A - ROBOCZY'!H25="-","-",IF('S3A - ROBOCZY'!H25="DQ","DQ",IF('S3A - ROBOCZY'!H25&gt;3,360,IF('S3A - ROBOCZY'!H25="","",IF(MOD('S3A - ROBOCZY'!H25,1)=0,'S3A - ROBOCZY'!H25*60,INT('S3A - ROBOCZY'!H25)*60+MOD('S3A - ROBOCZY'!H25,1)*100)))))</f>
        <v/>
      </c>
      <c r="I26" s="28" t="str">
        <f>IF('S3A - ROBOCZY'!I25="-","-",IF('S3A - ROBOCZY'!I25="DQ","DQ",IF('S3A - ROBOCZY'!I25&gt;3,360,IF('S3A - ROBOCZY'!I25="","",IF(MOD('S3A - ROBOCZY'!I25,1)=0,'S3A - ROBOCZY'!I25*60,INT('S3A - ROBOCZY'!I25)*60+MOD('S3A - ROBOCZY'!I25,1)*100)))))</f>
        <v/>
      </c>
      <c r="J26" s="28" t="str">
        <f>IF('S3A - ROBOCZY'!J25="-","-",IF('S3A - ROBOCZY'!J25="DQ","DQ",IF('S3A - ROBOCZY'!J25="","",IF(MOD('S3A - ROBOCZY'!J25,1)=0,'S3A - ROBOCZY'!J25*60,INT('S3A - ROBOCZY'!J25)*60+MOD('S3A - ROBOCZY'!J25,1)*100))))</f>
        <v/>
      </c>
      <c r="K26" s="28" t="str">
        <f t="shared" si="1"/>
        <v/>
      </c>
      <c r="L26" s="28"/>
    </row>
    <row r="27" spans="1:12">
      <c r="A27" s="4"/>
      <c r="G27" s="28" t="str">
        <f>IF('S3A - ROBOCZY'!G26="-","-",IF('S3A - ROBOCZY'!G26="DQ","DQ",IF('S3A - ROBOCZY'!G26&gt;3,360,IF('S3A - ROBOCZY'!G26="","",IF(MOD('S3A - ROBOCZY'!G26,1)=0,'S3A - ROBOCZY'!G26*60,INT('S3A - ROBOCZY'!G26)*60+MOD('S3A - ROBOCZY'!G26,1)*100)))))</f>
        <v/>
      </c>
      <c r="H27" s="28" t="str">
        <f>IF('S3A - ROBOCZY'!H26="-","-",IF('S3A - ROBOCZY'!H26="DQ","DQ",IF('S3A - ROBOCZY'!H26&gt;3,360,IF('S3A - ROBOCZY'!H26="","",IF(MOD('S3A - ROBOCZY'!H26,1)=0,'S3A - ROBOCZY'!H26*60,INT('S3A - ROBOCZY'!H26)*60+MOD('S3A - ROBOCZY'!H26,1)*100)))))</f>
        <v/>
      </c>
      <c r="I27" s="28" t="str">
        <f>IF('S3A - ROBOCZY'!I26="-","-",IF('S3A - ROBOCZY'!I26="DQ","DQ",IF('S3A - ROBOCZY'!I26&gt;3,360,IF('S3A - ROBOCZY'!I26="","",IF(MOD('S3A - ROBOCZY'!I26,1)=0,'S3A - ROBOCZY'!I26*60,INT('S3A - ROBOCZY'!I26)*60+MOD('S3A - ROBOCZY'!I26,1)*100)))))</f>
        <v/>
      </c>
      <c r="J27" s="28" t="str">
        <f>IF('S3A - ROBOCZY'!J26="-","-",IF('S3A - ROBOCZY'!J26="DQ","DQ",IF('S3A - ROBOCZY'!J26="","",IF(MOD('S3A - ROBOCZY'!J26,1)=0,'S3A - ROBOCZY'!J26*60,INT('S3A - ROBOCZY'!J26)*60+MOD('S3A - ROBOCZY'!J26,1)*100))))</f>
        <v/>
      </c>
      <c r="K27" s="28" t="str">
        <f t="shared" si="1"/>
        <v/>
      </c>
      <c r="L27" s="28"/>
    </row>
    <row r="28" spans="1:12">
      <c r="A28" s="4"/>
      <c r="G28" s="28" t="str">
        <f>IF('S3A - ROBOCZY'!G27="-","-",IF('S3A - ROBOCZY'!G27="DQ","DQ",IF('S3A - ROBOCZY'!G27&gt;3,360,IF('S3A - ROBOCZY'!G27="","",IF(MOD('S3A - ROBOCZY'!G27,1)=0,'S3A - ROBOCZY'!G27*60,INT('S3A - ROBOCZY'!G27)*60+MOD('S3A - ROBOCZY'!G27,1)*100)))))</f>
        <v/>
      </c>
      <c r="H28" s="28" t="str">
        <f>IF('S3A - ROBOCZY'!H27="-","-",IF('S3A - ROBOCZY'!H27="DQ","DQ",IF('S3A - ROBOCZY'!H27&gt;3,360,IF('S3A - ROBOCZY'!H27="","",IF(MOD('S3A - ROBOCZY'!H27,1)=0,'S3A - ROBOCZY'!H27*60,INT('S3A - ROBOCZY'!H27)*60+MOD('S3A - ROBOCZY'!H27,1)*100)))))</f>
        <v/>
      </c>
      <c r="I28" s="28" t="str">
        <f>IF('S3A - ROBOCZY'!I27="-","-",IF('S3A - ROBOCZY'!I27="DQ","DQ",IF('S3A - ROBOCZY'!I27&gt;3,360,IF('S3A - ROBOCZY'!I27="","",IF(MOD('S3A - ROBOCZY'!I27,1)=0,'S3A - ROBOCZY'!I27*60,INT('S3A - ROBOCZY'!I27)*60+MOD('S3A - ROBOCZY'!I27,1)*100)))))</f>
        <v/>
      </c>
      <c r="J28" s="28" t="str">
        <f>IF('S3A - ROBOCZY'!J27="-","-",IF('S3A - ROBOCZY'!J27="DQ","DQ",IF('S3A - ROBOCZY'!J27="","",IF(MOD('S3A - ROBOCZY'!J27,1)=0,'S3A - ROBOCZY'!J27*60,INT('S3A - ROBOCZY'!J27)*60+MOD('S3A - ROBOCZY'!J27,1)*100))))</f>
        <v/>
      </c>
      <c r="K28" s="28" t="str">
        <f t="shared" si="1"/>
        <v/>
      </c>
      <c r="L28" s="28"/>
    </row>
    <row r="29" spans="1:12">
      <c r="A29" s="4"/>
      <c r="G29" s="28" t="str">
        <f>IF('S3A - ROBOCZY'!G28="-","-",IF('S3A - ROBOCZY'!G28="DQ","DQ",IF('S3A - ROBOCZY'!G28&gt;3,360,IF('S3A - ROBOCZY'!G28="","",IF(MOD('S3A - ROBOCZY'!G28,1)=0,'S3A - ROBOCZY'!G28*60,INT('S3A - ROBOCZY'!G28)*60+MOD('S3A - ROBOCZY'!G28,1)*100)))))</f>
        <v/>
      </c>
      <c r="H29" s="28" t="str">
        <f>IF('S3A - ROBOCZY'!H28="-","-",IF('S3A - ROBOCZY'!H28="DQ","DQ",IF('S3A - ROBOCZY'!H28&gt;3,360,IF('S3A - ROBOCZY'!H28="","",IF(MOD('S3A - ROBOCZY'!H28,1)=0,'S3A - ROBOCZY'!H28*60,INT('S3A - ROBOCZY'!H28)*60+MOD('S3A - ROBOCZY'!H28,1)*100)))))</f>
        <v/>
      </c>
      <c r="I29" s="28" t="str">
        <f>IF('S3A - ROBOCZY'!I28="-","-",IF('S3A - ROBOCZY'!I28="DQ","DQ",IF('S3A - ROBOCZY'!I28&gt;3,360,IF('S3A - ROBOCZY'!I28="","",IF(MOD('S3A - ROBOCZY'!I28,1)=0,'S3A - ROBOCZY'!I28*60,INT('S3A - ROBOCZY'!I28)*60+MOD('S3A - ROBOCZY'!I28,1)*100)))))</f>
        <v/>
      </c>
      <c r="J29" s="28" t="str">
        <f>IF('S3A - ROBOCZY'!J28="-","-",IF('S3A - ROBOCZY'!J28="DQ","DQ",IF('S3A - ROBOCZY'!J28="","",IF(MOD('S3A - ROBOCZY'!J28,1)=0,'S3A - ROBOCZY'!J28*60,INT('S3A - ROBOCZY'!J28)*60+MOD('S3A - ROBOCZY'!J28,1)*100))))</f>
        <v/>
      </c>
      <c r="K29" s="28" t="str">
        <f t="shared" si="1"/>
        <v/>
      </c>
      <c r="L29" s="28"/>
    </row>
    <row r="30" spans="1:12">
      <c r="A30" s="4"/>
      <c r="G30" s="28" t="str">
        <f>IF('S3A - ROBOCZY'!G29="-","-",IF('S3A - ROBOCZY'!G29="DQ","DQ",IF('S3A - ROBOCZY'!G29&gt;3,360,IF('S3A - ROBOCZY'!G29="","",IF(MOD('S3A - ROBOCZY'!G29,1)=0,'S3A - ROBOCZY'!G29*60,INT('S3A - ROBOCZY'!G29)*60+MOD('S3A - ROBOCZY'!G29,1)*100)))))</f>
        <v/>
      </c>
      <c r="H30" s="28" t="str">
        <f>IF('S3A - ROBOCZY'!H29="-","-",IF('S3A - ROBOCZY'!H29="DQ","DQ",IF('S3A - ROBOCZY'!H29&gt;3,360,IF('S3A - ROBOCZY'!H29="","",IF(MOD('S3A - ROBOCZY'!H29,1)=0,'S3A - ROBOCZY'!H29*60,INT('S3A - ROBOCZY'!H29)*60+MOD('S3A - ROBOCZY'!H29,1)*100)))))</f>
        <v/>
      </c>
      <c r="I30" s="28" t="str">
        <f>IF('S3A - ROBOCZY'!I29="-","-",IF('S3A - ROBOCZY'!I29="DQ","DQ",IF('S3A - ROBOCZY'!I29&gt;3,360,IF('S3A - ROBOCZY'!I29="","",IF(MOD('S3A - ROBOCZY'!I29,1)=0,'S3A - ROBOCZY'!I29*60,INT('S3A - ROBOCZY'!I29)*60+MOD('S3A - ROBOCZY'!I29,1)*100)))))</f>
        <v/>
      </c>
      <c r="J30" s="28" t="str">
        <f>IF('S3A - ROBOCZY'!J29="-","-",IF('S3A - ROBOCZY'!J29="DQ","DQ",IF('S3A - ROBOCZY'!J29="","",IF(MOD('S3A - ROBOCZY'!J29,1)=0,'S3A - ROBOCZY'!J29*60,INT('S3A - ROBOCZY'!J29)*60+MOD('S3A - ROBOCZY'!J29,1)*100))))</f>
        <v/>
      </c>
      <c r="K30" s="28" t="str">
        <f t="shared" si="1"/>
        <v/>
      </c>
      <c r="L30" s="28"/>
    </row>
    <row r="31" spans="1:12">
      <c r="A31" s="4"/>
      <c r="G31" s="28" t="str">
        <f>IF('S3A - ROBOCZY'!G30="-","-",IF('S3A - ROBOCZY'!G30="DQ","DQ",IF('S3A - ROBOCZY'!G30&gt;3,360,IF('S3A - ROBOCZY'!G30="","",IF(MOD('S3A - ROBOCZY'!G30,1)=0,'S3A - ROBOCZY'!G30*60,INT('S3A - ROBOCZY'!G30)*60+MOD('S3A - ROBOCZY'!G30,1)*100)))))</f>
        <v/>
      </c>
      <c r="H31" s="28" t="str">
        <f>IF('S3A - ROBOCZY'!H30="-","-",IF('S3A - ROBOCZY'!H30="DQ","DQ",IF('S3A - ROBOCZY'!H30&gt;3,360,IF('S3A - ROBOCZY'!H30="","",IF(MOD('S3A - ROBOCZY'!H30,1)=0,'S3A - ROBOCZY'!H30*60,INT('S3A - ROBOCZY'!H30)*60+MOD('S3A - ROBOCZY'!H30,1)*100)))))</f>
        <v/>
      </c>
      <c r="I31" s="28" t="str">
        <f>IF('S3A - ROBOCZY'!I30="-","-",IF('S3A - ROBOCZY'!I30="DQ","DQ",IF('S3A - ROBOCZY'!I30&gt;3,360,IF('S3A - ROBOCZY'!I30="","",IF(MOD('S3A - ROBOCZY'!I30,1)=0,'S3A - ROBOCZY'!I30*60,INT('S3A - ROBOCZY'!I30)*60+MOD('S3A - ROBOCZY'!I30,1)*100)))))</f>
        <v/>
      </c>
      <c r="J31" s="28" t="str">
        <f>IF('S3A - ROBOCZY'!J30="-","-",IF('S3A - ROBOCZY'!J30="DQ","DQ",IF('S3A - ROBOCZY'!J30="","",IF(MOD('S3A - ROBOCZY'!J30,1)=0,'S3A - ROBOCZY'!J30*60,INT('S3A - ROBOCZY'!J30)*60+MOD('S3A - ROBOCZY'!J30,1)*100))))</f>
        <v/>
      </c>
      <c r="K31" s="28" t="str">
        <f t="shared" si="1"/>
        <v/>
      </c>
      <c r="L31" s="28"/>
    </row>
    <row r="32" spans="1:12">
      <c r="A32" s="4"/>
      <c r="G32" s="28" t="str">
        <f>IF('S3A - ROBOCZY'!G31="-","-",IF('S3A - ROBOCZY'!G31="DQ","DQ",IF('S3A - ROBOCZY'!G31&gt;3,360,IF('S3A - ROBOCZY'!G31="","",IF(MOD('S3A - ROBOCZY'!G31,1)=0,'S3A - ROBOCZY'!G31*60,INT('S3A - ROBOCZY'!G31)*60+MOD('S3A - ROBOCZY'!G31,1)*100)))))</f>
        <v/>
      </c>
      <c r="H32" s="28" t="str">
        <f>IF('S3A - ROBOCZY'!H31="-","-",IF('S3A - ROBOCZY'!H31="DQ","DQ",IF('S3A - ROBOCZY'!H31&gt;3,360,IF('S3A - ROBOCZY'!H31="","",IF(MOD('S3A - ROBOCZY'!H31,1)=0,'S3A - ROBOCZY'!H31*60,INT('S3A - ROBOCZY'!H31)*60+MOD('S3A - ROBOCZY'!H31,1)*100)))))</f>
        <v/>
      </c>
      <c r="I32" s="28" t="str">
        <f>IF('S3A - ROBOCZY'!I31="-","-",IF('S3A - ROBOCZY'!I31="DQ","DQ",IF('S3A - ROBOCZY'!I31&gt;3,360,IF('S3A - ROBOCZY'!I31="","",IF(MOD('S3A - ROBOCZY'!I31,1)=0,'S3A - ROBOCZY'!I31*60,INT('S3A - ROBOCZY'!I31)*60+MOD('S3A - ROBOCZY'!I31,1)*100)))))</f>
        <v/>
      </c>
      <c r="J32" s="28" t="str">
        <f>IF('S3A - ROBOCZY'!J31="-","-",IF('S3A - ROBOCZY'!J31="DQ","DQ",IF('S3A - ROBOCZY'!J31="","",IF(MOD('S3A - ROBOCZY'!J31,1)=0,'S3A - ROBOCZY'!J31*60,INT('S3A - ROBOCZY'!J31)*60+MOD('S3A - ROBOCZY'!J31,1)*100))))</f>
        <v/>
      </c>
      <c r="K32" s="28" t="str">
        <f t="shared" si="1"/>
        <v/>
      </c>
      <c r="L32" s="28"/>
    </row>
    <row r="33" spans="1:12">
      <c r="A33" s="4"/>
      <c r="G33" s="28" t="str">
        <f>IF('S3A - ROBOCZY'!G32="-","-",IF('S3A - ROBOCZY'!G32="DQ","DQ",IF('S3A - ROBOCZY'!G32&gt;3,360,IF('S3A - ROBOCZY'!G32="","",IF(MOD('S3A - ROBOCZY'!G32,1)=0,'S3A - ROBOCZY'!G32*60,INT('S3A - ROBOCZY'!G32)*60+MOD('S3A - ROBOCZY'!G32,1)*100)))))</f>
        <v/>
      </c>
      <c r="H33" s="28" t="str">
        <f>IF('S3A - ROBOCZY'!H32="-","-",IF('S3A - ROBOCZY'!H32="DQ","DQ",IF('S3A - ROBOCZY'!H32&gt;3,360,IF('S3A - ROBOCZY'!H32="","",IF(MOD('S3A - ROBOCZY'!H32,1)=0,'S3A - ROBOCZY'!H32*60,INT('S3A - ROBOCZY'!H32)*60+MOD('S3A - ROBOCZY'!H32,1)*100)))))</f>
        <v/>
      </c>
      <c r="I33" s="28" t="str">
        <f>IF('S3A - ROBOCZY'!I32="-","-",IF('S3A - ROBOCZY'!I32="DQ","DQ",IF('S3A - ROBOCZY'!I32&gt;3,360,IF('S3A - ROBOCZY'!I32="","",IF(MOD('S3A - ROBOCZY'!I32,1)=0,'S3A - ROBOCZY'!I32*60,INT('S3A - ROBOCZY'!I32)*60+MOD('S3A - ROBOCZY'!I32,1)*100)))))</f>
        <v/>
      </c>
      <c r="J33" s="28" t="str">
        <f>IF('S3A - ROBOCZY'!J32="-","-",IF('S3A - ROBOCZY'!J32="DQ","DQ",IF('S3A - ROBOCZY'!J32="","",IF(MOD('S3A - ROBOCZY'!J32,1)=0,'S3A - ROBOCZY'!J32*60,INT('S3A - ROBOCZY'!J32)*60+MOD('S3A - ROBOCZY'!J32,1)*100))))</f>
        <v/>
      </c>
      <c r="K33" s="28" t="str">
        <f t="shared" si="1"/>
        <v/>
      </c>
      <c r="L33" s="28"/>
    </row>
    <row r="34" spans="1:12">
      <c r="A34" s="4"/>
      <c r="G34" s="28" t="str">
        <f>IF('S3A - ROBOCZY'!G33="-","-",IF('S3A - ROBOCZY'!G33="DQ","DQ",IF('S3A - ROBOCZY'!G33&gt;3,360,IF('S3A - ROBOCZY'!G33="","",IF(MOD('S3A - ROBOCZY'!G33,1)=0,'S3A - ROBOCZY'!G33*60,INT('S3A - ROBOCZY'!G33)*60+MOD('S3A - ROBOCZY'!G33,1)*100)))))</f>
        <v/>
      </c>
      <c r="H34" s="28" t="str">
        <f>IF('S3A - ROBOCZY'!H33="-","-",IF('S3A - ROBOCZY'!H33="DQ","DQ",IF('S3A - ROBOCZY'!H33&gt;3,360,IF('S3A - ROBOCZY'!H33="","",IF(MOD('S3A - ROBOCZY'!H33,1)=0,'S3A - ROBOCZY'!H33*60,INT('S3A - ROBOCZY'!H33)*60+MOD('S3A - ROBOCZY'!H33,1)*100)))))</f>
        <v/>
      </c>
      <c r="I34" s="28" t="str">
        <f>IF('S3A - ROBOCZY'!I33="-","-",IF('S3A - ROBOCZY'!I33="DQ","DQ",IF('S3A - ROBOCZY'!I33&gt;3,360,IF('S3A - ROBOCZY'!I33="","",IF(MOD('S3A - ROBOCZY'!I33,1)=0,'S3A - ROBOCZY'!I33*60,INT('S3A - ROBOCZY'!I33)*60+MOD('S3A - ROBOCZY'!I33,1)*100)))))</f>
        <v/>
      </c>
      <c r="J34" s="28" t="str">
        <f>IF('S3A - ROBOCZY'!J33="-","-",IF('S3A - ROBOCZY'!J33="DQ","DQ",IF('S3A - ROBOCZY'!J33="","",IF(MOD('S3A - ROBOCZY'!J33,1)=0,'S3A - ROBOCZY'!J33*60,INT('S3A - ROBOCZY'!J33)*60+MOD('S3A - ROBOCZY'!J33,1)*100))))</f>
        <v/>
      </c>
      <c r="K34" s="28" t="str">
        <f t="shared" si="1"/>
        <v/>
      </c>
      <c r="L34" s="28"/>
    </row>
    <row r="35" spans="1:12">
      <c r="A35" s="4"/>
      <c r="G35" s="28" t="str">
        <f>IF('S3A - ROBOCZY'!G34="-","-",IF('S3A - ROBOCZY'!G34="DQ","DQ",IF('S3A - ROBOCZY'!G34&gt;3,360,IF('S3A - ROBOCZY'!G34="","",IF(MOD('S3A - ROBOCZY'!G34,1)=0,'S3A - ROBOCZY'!G34*60,INT('S3A - ROBOCZY'!G34)*60+MOD('S3A - ROBOCZY'!G34,1)*100)))))</f>
        <v/>
      </c>
      <c r="H35" s="28" t="str">
        <f>IF('S3A - ROBOCZY'!H34="-","-",IF('S3A - ROBOCZY'!H34="DQ","DQ",IF('S3A - ROBOCZY'!H34&gt;3,360,IF('S3A - ROBOCZY'!H34="","",IF(MOD('S3A - ROBOCZY'!H34,1)=0,'S3A - ROBOCZY'!H34*60,INT('S3A - ROBOCZY'!H34)*60+MOD('S3A - ROBOCZY'!H34,1)*100)))))</f>
        <v/>
      </c>
      <c r="I35" s="28" t="str">
        <f>IF('S3A - ROBOCZY'!I34="-","-",IF('S3A - ROBOCZY'!I34="DQ","DQ",IF('S3A - ROBOCZY'!I34&gt;3,360,IF('S3A - ROBOCZY'!I34="","",IF(MOD('S3A - ROBOCZY'!I34,1)=0,'S3A - ROBOCZY'!I34*60,INT('S3A - ROBOCZY'!I34)*60+MOD('S3A - ROBOCZY'!I34,1)*100)))))</f>
        <v/>
      </c>
      <c r="J35" s="28" t="str">
        <f>IF('S3A - ROBOCZY'!J34="-","-",IF('S3A - ROBOCZY'!J34="DQ","DQ",IF('S3A - ROBOCZY'!J34="","",IF(MOD('S3A - ROBOCZY'!J34,1)=0,'S3A - ROBOCZY'!J34*60,INT('S3A - ROBOCZY'!J34)*60+MOD('S3A - ROBOCZY'!J34,1)*100))))</f>
        <v/>
      </c>
      <c r="K35" s="28" t="str">
        <f t="shared" si="1"/>
        <v/>
      </c>
      <c r="L35" s="28"/>
    </row>
    <row r="36" spans="1:12">
      <c r="A36" s="4"/>
      <c r="G36" s="28" t="str">
        <f>IF('S3A - ROBOCZY'!G35="-","-",IF('S3A - ROBOCZY'!G35="DQ","DQ",IF('S3A - ROBOCZY'!G35&gt;3,360,IF('S3A - ROBOCZY'!G35="","",IF(MOD('S3A - ROBOCZY'!G35,1)=0,'S3A - ROBOCZY'!G35*60,INT('S3A - ROBOCZY'!G35)*60+MOD('S3A - ROBOCZY'!G35,1)*100)))))</f>
        <v/>
      </c>
      <c r="H36" s="28" t="str">
        <f>IF('S3A - ROBOCZY'!H35="-","-",IF('S3A - ROBOCZY'!H35="DQ","DQ",IF('S3A - ROBOCZY'!H35&gt;3,360,IF('S3A - ROBOCZY'!H35="","",IF(MOD('S3A - ROBOCZY'!H35,1)=0,'S3A - ROBOCZY'!H35*60,INT('S3A - ROBOCZY'!H35)*60+MOD('S3A - ROBOCZY'!H35,1)*100)))))</f>
        <v/>
      </c>
      <c r="I36" s="28" t="str">
        <f>IF('S3A - ROBOCZY'!I35="-","-",IF('S3A - ROBOCZY'!I35="DQ","DQ",IF('S3A - ROBOCZY'!I35&gt;3,360,IF('S3A - ROBOCZY'!I35="","",IF(MOD('S3A - ROBOCZY'!I35,1)=0,'S3A - ROBOCZY'!I35*60,INT('S3A - ROBOCZY'!I35)*60+MOD('S3A - ROBOCZY'!I35,1)*100)))))</f>
        <v/>
      </c>
      <c r="J36" s="28" t="str">
        <f>IF('S3A - ROBOCZY'!J35="-","-",IF('S3A - ROBOCZY'!J35="DQ","DQ",IF('S3A - ROBOCZY'!J35="","",IF(MOD('S3A - ROBOCZY'!J35,1)=0,'S3A - ROBOCZY'!J35*60,INT('S3A - ROBOCZY'!J35)*60+MOD('S3A - ROBOCZY'!J35,1)*100))))</f>
        <v/>
      </c>
      <c r="K36" s="28" t="str">
        <f t="shared" si="1"/>
        <v/>
      </c>
      <c r="L36" s="28"/>
    </row>
    <row r="37" spans="1:12">
      <c r="A37" s="4"/>
      <c r="G37" s="28" t="str">
        <f>IF('S3A - ROBOCZY'!G36="-","-",IF('S3A - ROBOCZY'!G36="DQ","DQ",IF('S3A - ROBOCZY'!G36&gt;3,360,IF('S3A - ROBOCZY'!G36="","",IF(MOD('S3A - ROBOCZY'!G36,1)=0,'S3A - ROBOCZY'!G36*60,INT('S3A - ROBOCZY'!G36)*60+MOD('S3A - ROBOCZY'!G36,1)*100)))))</f>
        <v/>
      </c>
      <c r="H37" s="28" t="str">
        <f>IF('S3A - ROBOCZY'!H36="-","-",IF('S3A - ROBOCZY'!H36="DQ","DQ",IF('S3A - ROBOCZY'!H36&gt;3,360,IF('S3A - ROBOCZY'!H36="","",IF(MOD('S3A - ROBOCZY'!H36,1)=0,'S3A - ROBOCZY'!H36*60,INT('S3A - ROBOCZY'!H36)*60+MOD('S3A - ROBOCZY'!H36,1)*100)))))</f>
        <v/>
      </c>
      <c r="I37" s="28" t="str">
        <f>IF('S3A - ROBOCZY'!I36="-","-",IF('S3A - ROBOCZY'!I36="DQ","DQ",IF('S3A - ROBOCZY'!I36&gt;3,360,IF('S3A - ROBOCZY'!I36="","",IF(MOD('S3A - ROBOCZY'!I36,1)=0,'S3A - ROBOCZY'!I36*60,INT('S3A - ROBOCZY'!I36)*60+MOD('S3A - ROBOCZY'!I36,1)*100)))))</f>
        <v/>
      </c>
      <c r="J37" s="28" t="str">
        <f>IF('S3A - ROBOCZY'!J36="-","-",IF('S3A - ROBOCZY'!J36="DQ","DQ",IF('S3A - ROBOCZY'!J36="","",IF(MOD('S3A - ROBOCZY'!J36,1)=0,'S3A - ROBOCZY'!J36*60,INT('S3A - ROBOCZY'!J36)*60+MOD('S3A - ROBOCZY'!J36,1)*100))))</f>
        <v/>
      </c>
      <c r="K37" s="28" t="str">
        <f t="shared" si="1"/>
        <v/>
      </c>
      <c r="L37" s="28"/>
    </row>
    <row r="38" spans="1:12">
      <c r="G38" t="str">
        <f>IF('S4A - ROBOCZY'!G37="-","-",IF('S4A - ROBOCZY'!G37="DQ","DQ",IF('S4A - ROBOCZY'!G37&gt;3,180,IF('S4A - ROBOCZY'!G37="","",IF(MOD('S4A - ROBOCZY'!G37,1)=0,'S4A - ROBOCZY'!G37*60,INT('S4A - ROBOCZY'!G37)*60+MOD('S4A - ROBOCZY'!G37,1)*100)))))</f>
        <v/>
      </c>
    </row>
  </sheetData>
  <mergeCells count="2">
    <mergeCell ref="A1:L1"/>
    <mergeCell ref="A21:L21"/>
  </mergeCells>
  <conditionalFormatting sqref="G3:I20">
    <cfRule type="cellIs" dxfId="5" priority="1" operator="equal">
      <formula>300</formula>
    </cfRule>
  </conditionalFormatting>
  <conditionalFormatting sqref="K3:K20">
    <cfRule type="cellIs" dxfId="4" priority="2" operator="equal">
      <formula>900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8"/>
  <sheetViews>
    <sheetView workbookViewId="0">
      <selection sqref="A1:L1"/>
    </sheetView>
  </sheetViews>
  <sheetFormatPr defaultColWidth="14.42578125" defaultRowHeight="15.75" customHeight="1"/>
  <cols>
    <col min="1" max="1" width="4.7109375" customWidth="1"/>
    <col min="2" max="2" width="15.28515625" customWidth="1"/>
    <col min="3" max="3" width="12.28515625" customWidth="1"/>
    <col min="4" max="4" width="26.85546875" customWidth="1"/>
    <col min="5" max="5" width="16.7109375" customWidth="1"/>
    <col min="6" max="6" width="18.85546875" hidden="1" customWidth="1"/>
    <col min="7" max="9" width="11" customWidth="1"/>
    <col min="10" max="10" width="12.140625" hidden="1" customWidth="1"/>
    <col min="11" max="11" width="6.5703125" customWidth="1"/>
    <col min="12" max="12" width="9.140625" customWidth="1"/>
  </cols>
  <sheetData>
    <row r="1" spans="1:15" ht="23.25" customHeight="1">
      <c r="A1" s="78" t="s">
        <v>138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  <c r="M1" s="4"/>
      <c r="N1" s="4"/>
      <c r="O1" s="4"/>
    </row>
    <row r="2" spans="1:15">
      <c r="A2" s="5" t="s">
        <v>0</v>
      </c>
      <c r="B2" s="6" t="s">
        <v>3</v>
      </c>
      <c r="C2" s="8" t="s">
        <v>4</v>
      </c>
      <c r="D2" s="6" t="s">
        <v>5</v>
      </c>
      <c r="E2" s="10" t="s">
        <v>6</v>
      </c>
      <c r="F2" s="10" t="s">
        <v>8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12" t="s">
        <v>15</v>
      </c>
      <c r="M2" s="4"/>
      <c r="N2" s="4"/>
      <c r="O2" s="4"/>
    </row>
    <row r="3" spans="1:15">
      <c r="A3" s="14">
        <v>1</v>
      </c>
      <c r="B3" s="16" t="s">
        <v>98</v>
      </c>
      <c r="C3" s="16" t="s">
        <v>99</v>
      </c>
      <c r="D3" s="16" t="s">
        <v>100</v>
      </c>
      <c r="E3" s="17" t="s">
        <v>101</v>
      </c>
      <c r="F3" s="19"/>
      <c r="G3" s="20">
        <f>IF('S4A - ROBOCZY'!G6="-","-",IF('S4A - ROBOCZY'!G6="DQ","DQ",IF('S4A - ROBOCZY'!G6&gt;3,180,IF('S4A - ROBOCZY'!G6="","",IF(MOD('S4A - ROBOCZY'!G6,1)=0,'S4A - ROBOCZY'!G6*60,INT('S4A - ROBOCZY'!G6)*60+MOD('S4A - ROBOCZY'!G6,1)*100)))))</f>
        <v>175</v>
      </c>
      <c r="H3" s="20">
        <f>IF('S4A - ROBOCZY'!H6="-","-",IF('S4A - ROBOCZY'!H6="DQ","DQ",IF('S4A - ROBOCZY'!H6&gt;3,180,IF('S4A - ROBOCZY'!H6="","",IF(MOD('S4A - ROBOCZY'!H6,1)=0,'S4A - ROBOCZY'!H6*60,INT('S4A - ROBOCZY'!H6)*60+MOD('S4A - ROBOCZY'!H6,1)*100)))))</f>
        <v>180</v>
      </c>
      <c r="I3" s="20">
        <f>IF('S4A - ROBOCZY'!I6="-","-",IF('S4A - ROBOCZY'!I6="DQ","DQ",IF('S4A - ROBOCZY'!I6&gt;3,180,IF('S4A - ROBOCZY'!I6="","",IF(MOD('S4A - ROBOCZY'!I6,1)=0,'S4A - ROBOCZY'!I6*60,INT('S4A - ROBOCZY'!I6)*60+MOD('S4A - ROBOCZY'!I6,1)*100)))))</f>
        <v>180</v>
      </c>
      <c r="J3" s="20" t="str">
        <f>IF('S4A - ROBOCZY'!J6="-","-",IF('S4A - ROBOCZY'!J6="DQ","DQ",IF('S4A - ROBOCZY'!J6&gt;3,180,IF('S4A - ROBOCZY'!J6="","",IF(MOD('S4A - ROBOCZY'!J6,1)=0,'S4A - ROBOCZY'!J6*60,INT('S4A - ROBOCZY'!J6)*60+MOD('S4A - ROBOCZY'!J6,1)*100)))))</f>
        <v/>
      </c>
      <c r="K3" s="20">
        <f t="shared" ref="K3:K19" si="0">IF(G3="","", SUM(G3:J3))</f>
        <v>535</v>
      </c>
      <c r="L3" s="30" t="s">
        <v>48</v>
      </c>
    </row>
    <row r="4" spans="1:15">
      <c r="A4" s="14">
        <v>2</v>
      </c>
      <c r="B4" s="16" t="s">
        <v>105</v>
      </c>
      <c r="C4" s="16" t="s">
        <v>106</v>
      </c>
      <c r="D4" s="16" t="s">
        <v>107</v>
      </c>
      <c r="E4" s="17" t="s">
        <v>108</v>
      </c>
      <c r="F4" s="19"/>
      <c r="G4" s="20">
        <f>IF('S4A - ROBOCZY'!G16="-","-",IF('S4A - ROBOCZY'!G16="DQ","DQ",IF('S4A - ROBOCZY'!G16&gt;3,180,IF('S4A - ROBOCZY'!G16="","",IF(MOD('S4A - ROBOCZY'!G16,1)=0,'S4A - ROBOCZY'!G16*60,INT('S4A - ROBOCZY'!G16)*60+MOD('S4A - ROBOCZY'!G16,1)*100)))))</f>
        <v>100</v>
      </c>
      <c r="H4" s="20">
        <f>IF('S4A - ROBOCZY'!H16="-","-",IF('S4A - ROBOCZY'!H16="DQ","DQ",IF('S4A - ROBOCZY'!H16&gt;3,180,IF('S4A - ROBOCZY'!H16="","",IF(MOD('S4A - ROBOCZY'!H16,1)=0,'S4A - ROBOCZY'!H16*60,INT('S4A - ROBOCZY'!H16)*60+MOD('S4A - ROBOCZY'!H16,1)*100)))))</f>
        <v>180</v>
      </c>
      <c r="I4" s="20">
        <f>IF('S4A - ROBOCZY'!I16="-","-",IF('S4A - ROBOCZY'!I16="DQ","DQ",IF('S4A - ROBOCZY'!I16&gt;3,180,IF('S4A - ROBOCZY'!I16="","",IF(MOD('S4A - ROBOCZY'!I16,1)=0,'S4A - ROBOCZY'!I16*60,INT('S4A - ROBOCZY'!I16)*60+MOD('S4A - ROBOCZY'!I16,1)*100)))))</f>
        <v>180</v>
      </c>
      <c r="J4" s="20" t="str">
        <f>IF('S4A - ROBOCZY'!J16="-","-",IF('S4A - ROBOCZY'!J16="DQ","DQ",IF('S4A - ROBOCZY'!J16&gt;3,180,IF('S4A - ROBOCZY'!J16="","",IF(MOD('S4A - ROBOCZY'!J16,1)=0,'S4A - ROBOCZY'!J16*60,INT('S4A - ROBOCZY'!J16)*60+MOD('S4A - ROBOCZY'!J16,1)*100)))))</f>
        <v/>
      </c>
      <c r="K4" s="20">
        <f t="shared" si="0"/>
        <v>460</v>
      </c>
      <c r="L4" s="30" t="s">
        <v>90</v>
      </c>
    </row>
    <row r="5" spans="1:15">
      <c r="A5" s="14">
        <v>3</v>
      </c>
      <c r="B5" s="16" t="s">
        <v>84</v>
      </c>
      <c r="C5" s="16" t="s">
        <v>20</v>
      </c>
      <c r="D5" s="16" t="s">
        <v>22</v>
      </c>
      <c r="E5" s="18" t="s">
        <v>85</v>
      </c>
      <c r="F5" s="19"/>
      <c r="G5" s="20">
        <f>IF('S4A - ROBOCZY'!G2="-","-",IF('S4A - ROBOCZY'!G2="DQ","DQ",IF('S4A - ROBOCZY'!G2&gt;3,180,IF('S4A - ROBOCZY'!G2="","",IF(MOD('S4A - ROBOCZY'!G2,1)=0,'S4A - ROBOCZY'!G2*60,INT('S4A - ROBOCZY'!G2)*60+MOD('S4A - ROBOCZY'!G2,1)*100)))))</f>
        <v>166</v>
      </c>
      <c r="H5" s="20">
        <f>IF('S4A - ROBOCZY'!H2="-","-",IF('S4A - ROBOCZY'!H2="DQ","DQ",IF('S4A - ROBOCZY'!H2&gt;3,180,IF('S4A - ROBOCZY'!H2="","",IF(MOD('S4A - ROBOCZY'!H2,1)=0,'S4A - ROBOCZY'!H2*60,INT('S4A - ROBOCZY'!H2)*60+MOD('S4A - ROBOCZY'!H2,1)*100)))))</f>
        <v>180</v>
      </c>
      <c r="I5" s="20">
        <f>IF('S4A - ROBOCZY'!I2="-","-",IF('S4A - ROBOCZY'!I2="DQ","DQ",IF('S4A - ROBOCZY'!I2&gt;3,180,IF('S4A - ROBOCZY'!I2="","",IF(MOD('S4A - ROBOCZY'!I2,1)=0,'S4A - ROBOCZY'!I2*60,INT('S4A - ROBOCZY'!I2)*60+MOD('S4A - ROBOCZY'!I2,1)*100)))))</f>
        <v>112</v>
      </c>
      <c r="J5" s="20" t="str">
        <f>IF('S4A - ROBOCZY'!J2="-","-",IF('S4A - ROBOCZY'!J2="DQ","DQ",IF('S4A - ROBOCZY'!J2&gt;3,180,IF('S4A - ROBOCZY'!J2="","",IF(MOD('S4A - ROBOCZY'!J2,1)=0,'S4A - ROBOCZY'!J2*60,INT('S4A - ROBOCZY'!J2)*60+MOD('S4A - ROBOCZY'!J2,1)*100)))))</f>
        <v/>
      </c>
      <c r="K5" s="20">
        <f t="shared" si="0"/>
        <v>458</v>
      </c>
      <c r="L5" s="30" t="s">
        <v>130</v>
      </c>
    </row>
    <row r="6" spans="1:15">
      <c r="A6" s="14">
        <v>4</v>
      </c>
      <c r="B6" s="16" t="s">
        <v>38</v>
      </c>
      <c r="C6" s="16" t="s">
        <v>39</v>
      </c>
      <c r="D6" s="16" t="s">
        <v>35</v>
      </c>
      <c r="E6" s="18" t="s">
        <v>40</v>
      </c>
      <c r="F6" s="19"/>
      <c r="G6" s="20">
        <f>IF('S4A - ROBOCZY'!G11="-","-",IF('S4A - ROBOCZY'!G11="DQ","DQ",IF('S4A - ROBOCZY'!G11&gt;3,180,IF('S4A - ROBOCZY'!G11="","",IF(MOD('S4A - ROBOCZY'!G11,1)=0,'S4A - ROBOCZY'!G11*60,INT('S4A - ROBOCZY'!G11)*60+MOD('S4A - ROBOCZY'!G11,1)*100)))))</f>
        <v>94</v>
      </c>
      <c r="H6" s="20">
        <f>IF('S4A - ROBOCZY'!H11="-","-",IF('S4A - ROBOCZY'!H11="DQ","DQ",IF('S4A - ROBOCZY'!H11&gt;3,180,IF('S4A - ROBOCZY'!H11="","",IF(MOD('S4A - ROBOCZY'!H11,1)=0,'S4A - ROBOCZY'!H11*60,INT('S4A - ROBOCZY'!H11)*60+MOD('S4A - ROBOCZY'!H11,1)*100)))))</f>
        <v>180</v>
      </c>
      <c r="I6" s="20">
        <f>IF('S4A - ROBOCZY'!I11="-","-",IF('S4A - ROBOCZY'!I11="DQ","DQ",IF('S4A - ROBOCZY'!I11&gt;3,180,IF('S4A - ROBOCZY'!I11="","",IF(MOD('S4A - ROBOCZY'!I11,1)=0,'S4A - ROBOCZY'!I11*60,INT('S4A - ROBOCZY'!I11)*60+MOD('S4A - ROBOCZY'!I11,1)*100)))))</f>
        <v>180</v>
      </c>
      <c r="J6" s="20" t="str">
        <f>IF('S4A - ROBOCZY'!J11="-","-",IF('S4A - ROBOCZY'!J11="DQ","DQ",IF('S4A - ROBOCZY'!J11&gt;3,180,IF('S4A - ROBOCZY'!J11="","",IF(MOD('S4A - ROBOCZY'!J11,1)=0,'S4A - ROBOCZY'!J11*60,INT('S4A - ROBOCZY'!J11)*60+MOD('S4A - ROBOCZY'!J11,1)*100)))))</f>
        <v/>
      </c>
      <c r="K6" s="20">
        <f t="shared" si="0"/>
        <v>454</v>
      </c>
      <c r="L6" s="33">
        <v>4</v>
      </c>
    </row>
    <row r="7" spans="1:15">
      <c r="A7" s="14">
        <v>5</v>
      </c>
      <c r="B7" s="16" t="s">
        <v>112</v>
      </c>
      <c r="C7" s="16" t="s">
        <v>113</v>
      </c>
      <c r="D7" s="16" t="s">
        <v>114</v>
      </c>
      <c r="E7" s="17" t="s">
        <v>115</v>
      </c>
      <c r="F7" s="19"/>
      <c r="G7" s="20">
        <f>IF('S4A - ROBOCZY'!G18="-","-",IF('S4A - ROBOCZY'!G18="DQ","DQ",IF('S4A - ROBOCZY'!G18&gt;3,180,IF('S4A - ROBOCZY'!G18="","",IF(MOD('S4A - ROBOCZY'!G18,1)=0,'S4A - ROBOCZY'!G18*60,INT('S4A - ROBOCZY'!G18)*60+MOD('S4A - ROBOCZY'!G18,1)*100)))))</f>
        <v>79</v>
      </c>
      <c r="H7" s="20">
        <f>IF('S4A - ROBOCZY'!H18="-","-",IF('S4A - ROBOCZY'!H18="DQ","DQ",IF('S4A - ROBOCZY'!H18&gt;3,180,IF('S4A - ROBOCZY'!H18="","",IF(MOD('S4A - ROBOCZY'!H18,1)=0,'S4A - ROBOCZY'!H18*60,INT('S4A - ROBOCZY'!H18)*60+MOD('S4A - ROBOCZY'!H18,1)*100)))))</f>
        <v>180</v>
      </c>
      <c r="I7" s="20">
        <f>IF('S4A - ROBOCZY'!I18="-","-",IF('S4A - ROBOCZY'!I18="DQ","DQ",IF('S4A - ROBOCZY'!I18&gt;3,180,IF('S4A - ROBOCZY'!I18="","",IF(MOD('S4A - ROBOCZY'!I18,1)=0,'S4A - ROBOCZY'!I18*60,INT('S4A - ROBOCZY'!I18)*60+MOD('S4A - ROBOCZY'!I18,1)*100)))))</f>
        <v>180</v>
      </c>
      <c r="J7" s="20" t="str">
        <f>IF('S4A - ROBOCZY'!J18="-","-",IF('S4A - ROBOCZY'!J18="DQ","DQ",IF('S4A - ROBOCZY'!J18&gt;3,180,IF('S4A - ROBOCZY'!J18="","",IF(MOD('S4A - ROBOCZY'!J18,1)=0,'S4A - ROBOCZY'!J18*60,INT('S4A - ROBOCZY'!J18)*60+MOD('S4A - ROBOCZY'!J18,1)*100)))))</f>
        <v/>
      </c>
      <c r="K7" s="20">
        <f t="shared" si="0"/>
        <v>439</v>
      </c>
      <c r="L7" s="33">
        <v>5</v>
      </c>
    </row>
    <row r="8" spans="1:15">
      <c r="A8" s="14">
        <v>6</v>
      </c>
      <c r="B8" s="16" t="s">
        <v>52</v>
      </c>
      <c r="C8" s="16" t="s">
        <v>53</v>
      </c>
      <c r="D8" s="16" t="s">
        <v>54</v>
      </c>
      <c r="E8" s="18" t="s">
        <v>55</v>
      </c>
      <c r="F8" s="19"/>
      <c r="G8" s="20">
        <f>IF('S4A - ROBOCZY'!G14="-","-",IF('S4A - ROBOCZY'!G14="DQ","DQ",IF('S4A - ROBOCZY'!G14&gt;3,180,IF('S4A - ROBOCZY'!G14="","",IF(MOD('S4A - ROBOCZY'!G14,1)=0,'S4A - ROBOCZY'!G14*60,INT('S4A - ROBOCZY'!G14)*60+MOD('S4A - ROBOCZY'!G14,1)*100)))))</f>
        <v>180</v>
      </c>
      <c r="H8" s="20">
        <f>IF('S4A - ROBOCZY'!H14="-","-",IF('S4A - ROBOCZY'!H14="DQ","DQ",IF('S4A - ROBOCZY'!H14&gt;3,180,IF('S4A - ROBOCZY'!H14="","",IF(MOD('S4A - ROBOCZY'!H14,1)=0,'S4A - ROBOCZY'!H14*60,INT('S4A - ROBOCZY'!H14)*60+MOD('S4A - ROBOCZY'!H14,1)*100)))))</f>
        <v>134</v>
      </c>
      <c r="I8" s="20">
        <f>IF('S4A - ROBOCZY'!I14="-","-",IF('S4A - ROBOCZY'!I14="DQ","DQ",IF('S4A - ROBOCZY'!I14&gt;3,180,IF('S4A - ROBOCZY'!I14="","",IF(MOD('S4A - ROBOCZY'!I14,1)=0,'S4A - ROBOCZY'!I14*60,INT('S4A - ROBOCZY'!I14)*60+MOD('S4A - ROBOCZY'!I14,1)*100)))))</f>
        <v>100</v>
      </c>
      <c r="J8" s="20" t="str">
        <f>IF('S4A - ROBOCZY'!J14="-","-",IF('S4A - ROBOCZY'!J14="DQ","DQ",IF('S4A - ROBOCZY'!J14&gt;3,180,IF('S4A - ROBOCZY'!J14="","",IF(MOD('S4A - ROBOCZY'!J14,1)=0,'S4A - ROBOCZY'!J14*60,INT('S4A - ROBOCZY'!J14)*60+MOD('S4A - ROBOCZY'!J14,1)*100)))))</f>
        <v/>
      </c>
      <c r="K8" s="20">
        <f t="shared" si="0"/>
        <v>414</v>
      </c>
      <c r="L8" s="33">
        <v>6</v>
      </c>
    </row>
    <row r="9" spans="1:15">
      <c r="A9" s="14">
        <v>7</v>
      </c>
      <c r="B9" s="16" t="s">
        <v>91</v>
      </c>
      <c r="C9" s="16" t="s">
        <v>66</v>
      </c>
      <c r="D9" s="16" t="s">
        <v>93</v>
      </c>
      <c r="E9" s="17" t="s">
        <v>95</v>
      </c>
      <c r="F9" s="19"/>
      <c r="G9" s="20">
        <f>IF('S4A - ROBOCZY'!G8="-","-",IF('S4A - ROBOCZY'!G8="DQ","DQ",IF('S4A - ROBOCZY'!G8&gt;3,180,IF('S4A - ROBOCZY'!G8="","",IF(MOD('S4A - ROBOCZY'!G8,1)=0,'S4A - ROBOCZY'!G8*60,INT('S4A - ROBOCZY'!G8)*60+MOD('S4A - ROBOCZY'!G8,1)*100)))))</f>
        <v>141</v>
      </c>
      <c r="H9" s="20">
        <f>IF('S4A - ROBOCZY'!H8="-","-",IF('S4A - ROBOCZY'!H8="DQ","DQ",IF('S4A - ROBOCZY'!H8&gt;3,180,IF('S4A - ROBOCZY'!H8="","",IF(MOD('S4A - ROBOCZY'!H8,1)=0,'S4A - ROBOCZY'!H8*60,INT('S4A - ROBOCZY'!H8)*60+MOD('S4A - ROBOCZY'!H8,1)*100)))))</f>
        <v>119</v>
      </c>
      <c r="I9" s="20">
        <f>IF('S4A - ROBOCZY'!I8="-","-",IF('S4A - ROBOCZY'!I8="DQ","DQ",IF('S4A - ROBOCZY'!I8&gt;3,180,IF('S4A - ROBOCZY'!I8="","",IF(MOD('S4A - ROBOCZY'!I8,1)=0,'S4A - ROBOCZY'!I8*60,INT('S4A - ROBOCZY'!I8)*60+MOD('S4A - ROBOCZY'!I8,1)*100)))))</f>
        <v>133</v>
      </c>
      <c r="J9" s="20" t="str">
        <f>IF('S4A - ROBOCZY'!J8="-","-",IF('S4A - ROBOCZY'!J8="DQ","DQ",IF('S4A - ROBOCZY'!J8&gt;3,180,IF('S4A - ROBOCZY'!J8="","",IF(MOD('S4A - ROBOCZY'!J8,1)=0,'S4A - ROBOCZY'!J8*60,INT('S4A - ROBOCZY'!J8)*60+MOD('S4A - ROBOCZY'!J8,1)*100)))))</f>
        <v/>
      </c>
      <c r="K9" s="20">
        <f t="shared" si="0"/>
        <v>393</v>
      </c>
      <c r="L9" s="33">
        <v>7</v>
      </c>
    </row>
    <row r="10" spans="1:15">
      <c r="A10" s="14">
        <v>8</v>
      </c>
      <c r="B10" s="16" t="s">
        <v>45</v>
      </c>
      <c r="C10" s="16" t="s">
        <v>46</v>
      </c>
      <c r="D10" s="16" t="s">
        <v>22</v>
      </c>
      <c r="E10" s="17" t="s">
        <v>47</v>
      </c>
      <c r="F10" s="19"/>
      <c r="G10" s="20">
        <f>IF('S4A - ROBOCZY'!G9="-","-",IF('S4A - ROBOCZY'!G9="DQ","DQ",IF('S4A - ROBOCZY'!G9&gt;3,180,IF('S4A - ROBOCZY'!G9="","",IF(MOD('S4A - ROBOCZY'!G9,1)=0,'S4A - ROBOCZY'!G9*60,INT('S4A - ROBOCZY'!G9)*60+MOD('S4A - ROBOCZY'!G9,1)*100)))))</f>
        <v>180</v>
      </c>
      <c r="H10" s="20">
        <f>IF('S4A - ROBOCZY'!H9="-","-",IF('S4A - ROBOCZY'!H9="DQ","DQ",IF('S4A - ROBOCZY'!H9&gt;3,180,IF('S4A - ROBOCZY'!H9="","",IF(MOD('S4A - ROBOCZY'!H9,1)=0,'S4A - ROBOCZY'!H9*60,INT('S4A - ROBOCZY'!H9)*60+MOD('S4A - ROBOCZY'!H9,1)*100)))))</f>
        <v>97.000000000000014</v>
      </c>
      <c r="I10" s="20">
        <f>IF('S4A - ROBOCZY'!I9="-","-",IF('S4A - ROBOCZY'!I9="DQ","DQ",IF('S4A - ROBOCZY'!I9&gt;3,180,IF('S4A - ROBOCZY'!I9="","",IF(MOD('S4A - ROBOCZY'!I9,1)=0,'S4A - ROBOCZY'!I9*60,INT('S4A - ROBOCZY'!I9)*60+MOD('S4A - ROBOCZY'!I9,1)*100)))))</f>
        <v>105</v>
      </c>
      <c r="J10" s="20" t="str">
        <f>IF('S4A - ROBOCZY'!J9="-","-",IF('S4A - ROBOCZY'!J9="DQ","DQ",IF('S4A - ROBOCZY'!J9&gt;3,180,IF('S4A - ROBOCZY'!J9="","",IF(MOD('S4A - ROBOCZY'!J9,1)=0,'S4A - ROBOCZY'!J9*60,INT('S4A - ROBOCZY'!J9)*60+MOD('S4A - ROBOCZY'!J9,1)*100)))))</f>
        <v/>
      </c>
      <c r="K10" s="20">
        <f t="shared" si="0"/>
        <v>382</v>
      </c>
      <c r="L10" s="33">
        <v>8</v>
      </c>
    </row>
    <row r="11" spans="1:15">
      <c r="A11" s="14">
        <v>9</v>
      </c>
      <c r="B11" s="16" t="s">
        <v>86</v>
      </c>
      <c r="C11" s="16" t="s">
        <v>87</v>
      </c>
      <c r="D11" s="16" t="s">
        <v>88</v>
      </c>
      <c r="E11" s="17" t="s">
        <v>89</v>
      </c>
      <c r="F11" s="19"/>
      <c r="G11" s="20">
        <f>IF('S4A - ROBOCZY'!G4="-","-",IF('S4A - ROBOCZY'!G4="DQ","DQ",IF('S4A - ROBOCZY'!G4&gt;3,180,IF('S4A - ROBOCZY'!G4="","",IF(MOD('S4A - ROBOCZY'!G4,1)=0,'S4A - ROBOCZY'!G4*60,INT('S4A - ROBOCZY'!G4)*60+MOD('S4A - ROBOCZY'!G4,1)*100)))))</f>
        <v>113</v>
      </c>
      <c r="H11" s="20">
        <f>IF('S4A - ROBOCZY'!H4="-","-",IF('S4A - ROBOCZY'!H4="DQ","DQ",IF('S4A - ROBOCZY'!H4&gt;3,180,IF('S4A - ROBOCZY'!H4="","",IF(MOD('S4A - ROBOCZY'!H4,1)=0,'S4A - ROBOCZY'!H4*60,INT('S4A - ROBOCZY'!H4)*60+MOD('S4A - ROBOCZY'!H4,1)*100)))))</f>
        <v>99</v>
      </c>
      <c r="I11" s="20">
        <f>IF('S4A - ROBOCZY'!I4="-","-",IF('S4A - ROBOCZY'!I4="DQ","DQ",IF('S4A - ROBOCZY'!I4&gt;3,180,IF('S4A - ROBOCZY'!I4="","",IF(MOD('S4A - ROBOCZY'!I4,1)=0,'S4A - ROBOCZY'!I4*60,INT('S4A - ROBOCZY'!I4)*60+MOD('S4A - ROBOCZY'!I4,1)*100)))))</f>
        <v>151</v>
      </c>
      <c r="J11" s="20" t="str">
        <f>IF('S4A - ROBOCZY'!J4="-","-",IF('S4A - ROBOCZY'!J4="DQ","DQ",IF('S4A - ROBOCZY'!J4&gt;3,180,IF('S4A - ROBOCZY'!J4="","",IF(MOD('S4A - ROBOCZY'!J4,1)=0,'S4A - ROBOCZY'!J4*60,INT('S4A - ROBOCZY'!J4)*60+MOD('S4A - ROBOCZY'!J4,1)*100)))))</f>
        <v/>
      </c>
      <c r="K11" s="20">
        <f t="shared" si="0"/>
        <v>363</v>
      </c>
      <c r="L11" s="33">
        <v>9</v>
      </c>
    </row>
    <row r="12" spans="1:15">
      <c r="A12" s="14">
        <v>10</v>
      </c>
      <c r="B12" s="16" t="s">
        <v>102</v>
      </c>
      <c r="C12" s="16" t="s">
        <v>103</v>
      </c>
      <c r="D12" s="16" t="s">
        <v>100</v>
      </c>
      <c r="E12" s="17" t="s">
        <v>104</v>
      </c>
      <c r="F12" s="19"/>
      <c r="G12" s="20">
        <f>IF('S4A - ROBOCZY'!G7="-","-",IF('S4A - ROBOCZY'!G7="DQ","DQ",IF('S4A - ROBOCZY'!G7&gt;3,180,IF('S4A - ROBOCZY'!G7="","",IF(MOD('S4A - ROBOCZY'!G7,1)=0,'S4A - ROBOCZY'!G7*60,INT('S4A - ROBOCZY'!G7)*60+MOD('S4A - ROBOCZY'!G7,1)*100)))))</f>
        <v>180</v>
      </c>
      <c r="H12" s="20">
        <f>IF('S4A - ROBOCZY'!H7="-","-",IF('S4A - ROBOCZY'!H7="DQ","DQ",IF('S4A - ROBOCZY'!H7&gt;3,180,IF('S4A - ROBOCZY'!H7="","",IF(MOD('S4A - ROBOCZY'!H7,1)=0,'S4A - ROBOCZY'!H7*60,INT('S4A - ROBOCZY'!H7)*60+MOD('S4A - ROBOCZY'!H7,1)*100)))))</f>
        <v>69</v>
      </c>
      <c r="I12" s="20">
        <f>IF('S4A - ROBOCZY'!I7="-","-",IF('S4A - ROBOCZY'!I7="DQ","DQ",IF('S4A - ROBOCZY'!I7&gt;3,180,IF('S4A - ROBOCZY'!I7="","",IF(MOD('S4A - ROBOCZY'!I7,1)=0,'S4A - ROBOCZY'!I7*60,INT('S4A - ROBOCZY'!I7)*60+MOD('S4A - ROBOCZY'!I7,1)*100)))))</f>
        <v>92</v>
      </c>
      <c r="J12" s="20" t="str">
        <f>IF('S4A - ROBOCZY'!J7="-","-",IF('S4A - ROBOCZY'!J7="DQ","DQ",IF('S4A - ROBOCZY'!J7&gt;3,180,IF('S4A - ROBOCZY'!J7="","",IF(MOD('S4A - ROBOCZY'!J7,1)=0,'S4A - ROBOCZY'!J7*60,INT('S4A - ROBOCZY'!J7)*60+MOD('S4A - ROBOCZY'!J7,1)*100)))))</f>
        <v/>
      </c>
      <c r="K12" s="20">
        <f t="shared" si="0"/>
        <v>341</v>
      </c>
      <c r="L12" s="33">
        <v>10</v>
      </c>
    </row>
    <row r="13" spans="1:15">
      <c r="A13" s="14">
        <v>11</v>
      </c>
      <c r="B13" s="16" t="s">
        <v>109</v>
      </c>
      <c r="C13" s="16" t="s">
        <v>110</v>
      </c>
      <c r="D13" s="16" t="s">
        <v>107</v>
      </c>
      <c r="E13" s="17" t="s">
        <v>111</v>
      </c>
      <c r="F13" s="19"/>
      <c r="G13" s="20">
        <f>IF('S4A - ROBOCZY'!G17="-","-",IF('S4A - ROBOCZY'!G17="DQ","DQ",IF('S4A - ROBOCZY'!G17&gt;3,180,IF('S4A - ROBOCZY'!G17="","",IF(MOD('S4A - ROBOCZY'!G17,1)=0,'S4A - ROBOCZY'!G17*60,INT('S4A - ROBOCZY'!G17)*60+MOD('S4A - ROBOCZY'!G17,1)*100)))))</f>
        <v>76</v>
      </c>
      <c r="H13" s="20">
        <f>IF('S4A - ROBOCZY'!H17="-","-",IF('S4A - ROBOCZY'!H17="DQ","DQ",IF('S4A - ROBOCZY'!H17&gt;3,180,IF('S4A - ROBOCZY'!H17="","",IF(MOD('S4A - ROBOCZY'!H17,1)=0,'S4A - ROBOCZY'!H17*60,INT('S4A - ROBOCZY'!H17)*60+MOD('S4A - ROBOCZY'!H17,1)*100)))))</f>
        <v>180</v>
      </c>
      <c r="I13" s="20">
        <f>IF('S4A - ROBOCZY'!I17="-","-",IF('S4A - ROBOCZY'!I17="DQ","DQ",IF('S4A - ROBOCZY'!I17&gt;3,180,IF('S4A - ROBOCZY'!I17="","",IF(MOD('S4A - ROBOCZY'!I17,1)=0,'S4A - ROBOCZY'!I17*60,INT('S4A - ROBOCZY'!I17)*60+MOD('S4A - ROBOCZY'!I17,1)*100)))))</f>
        <v>60</v>
      </c>
      <c r="J13" s="20" t="str">
        <f>IF('S4A - ROBOCZY'!J17="-","-",IF('S4A - ROBOCZY'!J17="DQ","DQ",IF('S4A - ROBOCZY'!J17&gt;3,180,IF('S4A - ROBOCZY'!J17="","",IF(MOD('S4A - ROBOCZY'!J17,1)=0,'S4A - ROBOCZY'!J17*60,INT('S4A - ROBOCZY'!J17)*60+MOD('S4A - ROBOCZY'!J17,1)*100)))))</f>
        <v/>
      </c>
      <c r="K13" s="20">
        <f t="shared" si="0"/>
        <v>316</v>
      </c>
      <c r="L13" s="33">
        <v>11</v>
      </c>
    </row>
    <row r="14" spans="1:15">
      <c r="A14" s="14">
        <v>12</v>
      </c>
      <c r="B14" s="16" t="s">
        <v>49</v>
      </c>
      <c r="C14" s="16" t="s">
        <v>50</v>
      </c>
      <c r="D14" s="16" t="s">
        <v>22</v>
      </c>
      <c r="E14" s="18" t="s">
        <v>51</v>
      </c>
      <c r="F14" s="19"/>
      <c r="G14" s="20">
        <f>IF('S4A - ROBOCZY'!G13="-","-",IF('S4A - ROBOCZY'!G13="DQ","DQ",IF('S4A - ROBOCZY'!G13&gt;3,180,IF('S4A - ROBOCZY'!G13="","",IF(MOD('S4A - ROBOCZY'!G13,1)=0,'S4A - ROBOCZY'!G13*60,INT('S4A - ROBOCZY'!G13)*60+MOD('S4A - ROBOCZY'!G13,1)*100)))))</f>
        <v>31</v>
      </c>
      <c r="H14" s="20">
        <f>IF('S4A - ROBOCZY'!H13="-","-",IF('S4A - ROBOCZY'!H13="DQ","DQ",IF('S4A - ROBOCZY'!H13&gt;3,180,IF('S4A - ROBOCZY'!H13="","",IF(MOD('S4A - ROBOCZY'!H13,1)=0,'S4A - ROBOCZY'!H13*60,INT('S4A - ROBOCZY'!H13)*60+MOD('S4A - ROBOCZY'!H13,1)*100)))))</f>
        <v>180</v>
      </c>
      <c r="I14" s="20">
        <f>IF('S4A - ROBOCZY'!I13="-","-",IF('S4A - ROBOCZY'!I13="DQ","DQ",IF('S4A - ROBOCZY'!I13&gt;3,180,IF('S4A - ROBOCZY'!I13="","",IF(MOD('S4A - ROBOCZY'!I13,1)=0,'S4A - ROBOCZY'!I13*60,INT('S4A - ROBOCZY'!I13)*60+MOD('S4A - ROBOCZY'!I13,1)*100)))))</f>
        <v>94</v>
      </c>
      <c r="J14" s="20" t="str">
        <f>IF('S4A - ROBOCZY'!J13="-","-",IF('S4A - ROBOCZY'!J13="DQ","DQ",IF('S4A - ROBOCZY'!J13&gt;3,180,IF('S4A - ROBOCZY'!J13="","",IF(MOD('S4A - ROBOCZY'!J13,1)=0,'S4A - ROBOCZY'!J13*60,INT('S4A - ROBOCZY'!J13)*60+MOD('S4A - ROBOCZY'!J13,1)*100)))))</f>
        <v/>
      </c>
      <c r="K14" s="20">
        <f t="shared" si="0"/>
        <v>305</v>
      </c>
      <c r="L14" s="33">
        <v>12</v>
      </c>
    </row>
    <row r="15" spans="1:15">
      <c r="A15" s="14">
        <v>13</v>
      </c>
      <c r="B15" s="16" t="s">
        <v>69</v>
      </c>
      <c r="C15" s="16" t="s">
        <v>70</v>
      </c>
      <c r="D15" s="16" t="s">
        <v>71</v>
      </c>
      <c r="E15" s="18" t="s">
        <v>72</v>
      </c>
      <c r="F15" s="19"/>
      <c r="G15" s="20">
        <f>IF('S4A - ROBOCZY'!G15="-","-",IF('S4A - ROBOCZY'!G15="DQ","DQ",IF('S4A - ROBOCZY'!G15&gt;3,180,IF('S4A - ROBOCZY'!G15="","",IF(MOD('S4A - ROBOCZY'!G15,1)=0,'S4A - ROBOCZY'!G15*60,INT('S4A - ROBOCZY'!G15)*60+MOD('S4A - ROBOCZY'!G15,1)*100)))))</f>
        <v>94</v>
      </c>
      <c r="H15" s="20" t="str">
        <f>IF('S4A - ROBOCZY'!H15="-","-",IF('S4A - ROBOCZY'!H15="DQ","DQ",IF('S4A - ROBOCZY'!H15&gt;3,180,IF('S4A - ROBOCZY'!H15="","",IF(MOD('S4A - ROBOCZY'!H15,1)=0,'S4A - ROBOCZY'!H15*60,INT('S4A - ROBOCZY'!H15)*60+MOD('S4A - ROBOCZY'!H15,1)*100)))))</f>
        <v>DQ</v>
      </c>
      <c r="I15" s="20">
        <f>IF('S4A - ROBOCZY'!I15="-","-",IF('S4A - ROBOCZY'!I15="DQ","DQ",IF('S4A - ROBOCZY'!I15&gt;3,180,IF('S4A - ROBOCZY'!I15="","",IF(MOD('S4A - ROBOCZY'!I15,1)=0,'S4A - ROBOCZY'!I15*60,INT('S4A - ROBOCZY'!I15)*60+MOD('S4A - ROBOCZY'!I15,1)*100)))))</f>
        <v>180</v>
      </c>
      <c r="J15" s="20" t="str">
        <f>IF('S4A - ROBOCZY'!J15="-","-",IF('S4A - ROBOCZY'!J15="DQ","DQ",IF('S4A - ROBOCZY'!J15&gt;3,180,IF('S4A - ROBOCZY'!J15="","",IF(MOD('S4A - ROBOCZY'!J15,1)=0,'S4A - ROBOCZY'!J15*60,INT('S4A - ROBOCZY'!J15)*60+MOD('S4A - ROBOCZY'!J15,1)*100)))))</f>
        <v/>
      </c>
      <c r="K15" s="20">
        <f t="shared" si="0"/>
        <v>274</v>
      </c>
      <c r="L15" s="33">
        <v>13</v>
      </c>
    </row>
    <row r="16" spans="1:15">
      <c r="A16" s="14">
        <v>14</v>
      </c>
      <c r="B16" s="16" t="s">
        <v>65</v>
      </c>
      <c r="C16" s="16" t="s">
        <v>66</v>
      </c>
      <c r="D16" s="34" t="s">
        <v>93</v>
      </c>
      <c r="E16" s="18" t="s">
        <v>68</v>
      </c>
      <c r="F16" s="19"/>
      <c r="G16" s="20">
        <f>IF('S4A - ROBOCZY'!G12="-","-",IF('S4A - ROBOCZY'!G12="DQ","DQ",IF('S4A - ROBOCZY'!G12&gt;3,180,IF('S4A - ROBOCZY'!G12="","",IF(MOD('S4A - ROBOCZY'!G12,1)=0,'S4A - ROBOCZY'!G12*60,INT('S4A - ROBOCZY'!G12)*60+MOD('S4A - ROBOCZY'!G12,1)*100)))))</f>
        <v>62</v>
      </c>
      <c r="H16" s="20">
        <f>IF('S4A - ROBOCZY'!H12="-","-",IF('S4A - ROBOCZY'!H12="DQ","DQ",IF('S4A - ROBOCZY'!H12&gt;3,180,IF('S4A - ROBOCZY'!H12="","",IF(MOD('S4A - ROBOCZY'!H12,1)=0,'S4A - ROBOCZY'!H12*60,INT('S4A - ROBOCZY'!H12)*60+MOD('S4A - ROBOCZY'!H12,1)*100)))))</f>
        <v>163</v>
      </c>
      <c r="I16" s="20" t="str">
        <f>IF('S4A - ROBOCZY'!I12="-","-",IF('S4A - ROBOCZY'!I12="DQ","DQ",IF('S4A - ROBOCZY'!I12&gt;3,180,IF('S4A - ROBOCZY'!I12="","",IF(MOD('S4A - ROBOCZY'!I12,1)=0,'S4A - ROBOCZY'!I12*60,INT('S4A - ROBOCZY'!I12)*60+MOD('S4A - ROBOCZY'!I12,1)*100)))))</f>
        <v>DQ</v>
      </c>
      <c r="J16" s="20" t="str">
        <f>IF('S4A - ROBOCZY'!J12="-","-",IF('S4A - ROBOCZY'!J12="DQ","DQ",IF('S4A - ROBOCZY'!J12&gt;3,180,IF('S4A - ROBOCZY'!J12="","",IF(MOD('S4A - ROBOCZY'!J12,1)=0,'S4A - ROBOCZY'!J12*60,INT('S4A - ROBOCZY'!J12)*60+MOD('S4A - ROBOCZY'!J12,1)*100)))))</f>
        <v/>
      </c>
      <c r="K16" s="20">
        <f t="shared" si="0"/>
        <v>225</v>
      </c>
      <c r="L16" s="33">
        <v>14</v>
      </c>
    </row>
    <row r="17" spans="1:12">
      <c r="A17" s="14">
        <v>15</v>
      </c>
      <c r="B17" s="16" t="s">
        <v>92</v>
      </c>
      <c r="C17" s="16" t="s">
        <v>94</v>
      </c>
      <c r="D17" s="16" t="s">
        <v>96</v>
      </c>
      <c r="E17" s="17" t="s">
        <v>97</v>
      </c>
      <c r="F17" s="19"/>
      <c r="G17" s="20" t="str">
        <f>IF('S4A - ROBOCZY'!G5="-","-",IF('S4A - ROBOCZY'!G5="DQ","DQ",IF('S4A - ROBOCZY'!G5&gt;3,180,IF('S4A - ROBOCZY'!G5="","",IF(MOD('S4A - ROBOCZY'!G5,1)=0,'S4A - ROBOCZY'!G5*60,INT('S4A - ROBOCZY'!G5)*60+MOD('S4A - ROBOCZY'!G5,1)*100)))))</f>
        <v>-</v>
      </c>
      <c r="H17" s="20">
        <f>IF('S4A - ROBOCZY'!H4="-","-",IF('S4A - ROBOCZY'!H4="DQ","DQ",IF('S4A - ROBOCZY'!H4&gt;3,180,IF('S4A - ROBOCZY'!H4="","",IF(MOD('S4A - ROBOCZY'!H4,1)=0,'S4A - ROBOCZY'!H4*60,INT('S4A - ROBOCZY'!H4)*60+MOD('S4A - ROBOCZY'!H4,1)*100)))))</f>
        <v>99</v>
      </c>
      <c r="I17" s="20" t="str">
        <f>IF('S4A - ROBOCZY'!I5="-","-",IF('S4A - ROBOCZY'!I5="DQ","DQ",IF('S4A - ROBOCZY'!I5&gt;3,180,IF('S4A - ROBOCZY'!I5="","",IF(MOD('S4A - ROBOCZY'!I5,1)=0,'S4A - ROBOCZY'!I5*60,INT('S4A - ROBOCZY'!I5)*60+MOD('S4A - ROBOCZY'!I5,1)*100)))))</f>
        <v>-</v>
      </c>
      <c r="J17" s="20" t="str">
        <f>IF('S4A - ROBOCZY'!J5="-","-",IF('S4A - ROBOCZY'!J5="DQ","DQ",IF('S4A - ROBOCZY'!J5&gt;3,180,IF('S4A - ROBOCZY'!J5="","",IF(MOD('S4A - ROBOCZY'!J5,1)=0,'S4A - ROBOCZY'!J5*60,INT('S4A - ROBOCZY'!J5)*60+MOD('S4A - ROBOCZY'!J5,1)*100)))))</f>
        <v/>
      </c>
      <c r="K17" s="20">
        <f t="shared" si="0"/>
        <v>99</v>
      </c>
      <c r="L17" s="33">
        <v>15</v>
      </c>
    </row>
    <row r="18" spans="1:12">
      <c r="A18" s="14">
        <v>16</v>
      </c>
      <c r="B18" s="16" t="s">
        <v>32</v>
      </c>
      <c r="C18" s="16" t="s">
        <v>34</v>
      </c>
      <c r="D18" s="16" t="s">
        <v>35</v>
      </c>
      <c r="E18" s="18" t="s">
        <v>36</v>
      </c>
      <c r="F18" s="19"/>
      <c r="G18" s="20">
        <f>IF('S4A - ROBOCZY'!G10="-","-",IF('S4A - ROBOCZY'!G10="DQ","DQ",IF('S4A - ROBOCZY'!G10&gt;3,180,IF('S4A - ROBOCZY'!G10="","",IF(MOD('S4A - ROBOCZY'!G10,1)=0,'S4A - ROBOCZY'!G10*60,INT('S4A - ROBOCZY'!G10)*60+MOD('S4A - ROBOCZY'!G10,1)*100)))))</f>
        <v>87</v>
      </c>
      <c r="H18" s="20" t="str">
        <f>IF('S4A - ROBOCZY'!H10="-","-",IF('S4A - ROBOCZY'!H10="DQ","DQ",IF('S4A - ROBOCZY'!H10&gt;3,180,IF('S4A - ROBOCZY'!H10="","",IF(MOD('S4A - ROBOCZY'!H10,1)=0,'S4A - ROBOCZY'!H10*60,INT('S4A - ROBOCZY'!H10)*60+MOD('S4A - ROBOCZY'!H10,1)*100)))))</f>
        <v>DQ</v>
      </c>
      <c r="I18" s="20" t="str">
        <f>IF('S4A - ROBOCZY'!I10="-","-",IF('S4A - ROBOCZY'!I10="DQ","DQ",IF('S4A - ROBOCZY'!I10&gt;3,180,IF('S4A - ROBOCZY'!I10="","",IF(MOD('S4A - ROBOCZY'!I10,1)=0,'S4A - ROBOCZY'!I10*60,INT('S4A - ROBOCZY'!I10)*60+MOD('S4A - ROBOCZY'!I10,1)*100)))))</f>
        <v>DQ</v>
      </c>
      <c r="J18" s="20" t="str">
        <f>IF('S4A - ROBOCZY'!J10="-","-",IF('S4A - ROBOCZY'!J10="DQ","DQ",IF('S4A - ROBOCZY'!J10&gt;3,180,IF('S4A - ROBOCZY'!J10="","",IF(MOD('S4A - ROBOCZY'!J10,1)=0,'S4A - ROBOCZY'!J10*60,INT('S4A - ROBOCZY'!J10)*60+MOD('S4A - ROBOCZY'!J10,1)*100)))))</f>
        <v/>
      </c>
      <c r="K18" s="20">
        <f t="shared" si="0"/>
        <v>87</v>
      </c>
      <c r="L18" s="33">
        <v>16</v>
      </c>
    </row>
    <row r="19" spans="1:12">
      <c r="A19" s="36">
        <v>17</v>
      </c>
      <c r="B19" s="37" t="s">
        <v>17</v>
      </c>
      <c r="C19" s="37" t="s">
        <v>20</v>
      </c>
      <c r="D19" s="37" t="s">
        <v>22</v>
      </c>
      <c r="E19" s="38" t="s">
        <v>23</v>
      </c>
      <c r="F19" s="39"/>
      <c r="G19" s="40" t="str">
        <f>IF('S4A - ROBOCZY'!G3="-","-",IF('S4A - ROBOCZY'!G3="DQ","DQ",IF('S4A - ROBOCZY'!G3&gt;3,180,IF('S4A - ROBOCZY'!G3="","",IF(MOD('S4A - ROBOCZY'!G3,1)=0,'S4A - ROBOCZY'!G3*60,INT('S4A - ROBOCZY'!G3)*60+MOD('S4A - ROBOCZY'!G3,1)*100)))))</f>
        <v>DQ</v>
      </c>
      <c r="H19" s="40" t="str">
        <f>IF('S4A - ROBOCZY'!H3="-","-",IF('S4A - ROBOCZY'!H3="DQ","DQ",IF('S4A - ROBOCZY'!H3&gt;3,180,IF('S4A - ROBOCZY'!H3="","",IF(MOD('S4A - ROBOCZY'!H3,1)=0,'S4A - ROBOCZY'!H3*60,INT('S4A - ROBOCZY'!H3)*60+MOD('S4A - ROBOCZY'!H3,1)*100)))))</f>
        <v>DQ</v>
      </c>
      <c r="I19" s="40">
        <f>IF('S4A - ROBOCZY'!I3="-","-",IF('S4A - ROBOCZY'!I3="DQ","DQ",IF('S4A - ROBOCZY'!I3&gt;3,180,IF('S4A - ROBOCZY'!I3="","",IF(MOD('S4A - ROBOCZY'!I3,1)=0,'S4A - ROBOCZY'!I3*60,INT('S4A - ROBOCZY'!I3)*60+MOD('S4A - ROBOCZY'!I3,1)*100)))))</f>
        <v>77</v>
      </c>
      <c r="J19" s="40" t="str">
        <f>IF('S4A - ROBOCZY'!J3="-","-",IF('S4A - ROBOCZY'!J3="DQ","DQ",IF('S4A - ROBOCZY'!J3&gt;3,180,IF('S4A - ROBOCZY'!J3="","",IF(MOD('S4A - ROBOCZY'!J3,1)=0,'S4A - ROBOCZY'!J3*60,INT('S4A - ROBOCZY'!J3)*60+MOD('S4A - ROBOCZY'!J3,1)*100)))))</f>
        <v/>
      </c>
      <c r="K19" s="40">
        <f t="shared" si="0"/>
        <v>77</v>
      </c>
      <c r="L19" s="42">
        <v>17</v>
      </c>
    </row>
    <row r="20" spans="1:12" ht="15.75" customHeight="1">
      <c r="A20" s="73" t="s">
        <v>142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>
      <c r="A21" s="4"/>
      <c r="G21" s="28" t="str">
        <f>IF('S4A - ROBOCZY'!G20="-","-",IF('S4A - ROBOCZY'!G20="DQ","DQ",IF('S4A - ROBOCZY'!G20&gt;3,180,IF('S4A - ROBOCZY'!G20="","",IF(MOD('S4A - ROBOCZY'!G20,1)=0,'S4A - ROBOCZY'!G20*60,INT('S4A - ROBOCZY'!G20)*60+MOD('S4A - ROBOCZY'!G20,1)*100)))))</f>
        <v/>
      </c>
      <c r="H21" s="28" t="str">
        <f>IF('S4A - ROBOCZY'!H20="-","-",IF('S4A - ROBOCZY'!H20="DQ","DQ",IF('S4A - ROBOCZY'!H20&gt;3,180,IF('S4A - ROBOCZY'!H20="","",IF(MOD('S4A - ROBOCZY'!H20,1)=0,'S4A - ROBOCZY'!H20*60,INT('S4A - ROBOCZY'!H20)*60+MOD('S4A - ROBOCZY'!H20,1)*100)))))</f>
        <v/>
      </c>
      <c r="I21" s="28" t="str">
        <f>IF('S4A - ROBOCZY'!I20="-","-",IF('S4A - ROBOCZY'!I20="DQ","DQ",IF('S4A - ROBOCZY'!I20&gt;3,180,IF('S4A - ROBOCZY'!I20="","",IF(MOD('S4A - ROBOCZY'!I20,1)=0,'S4A - ROBOCZY'!I20*60,INT('S4A - ROBOCZY'!I20)*60+MOD('S4A - ROBOCZY'!I20,1)*100)))))</f>
        <v/>
      </c>
      <c r="J21" s="28" t="str">
        <f>IF('S4A - ROBOCZY'!J20="-","-",IF('S4A - ROBOCZY'!J20="DQ","DQ",IF('S4A - ROBOCZY'!J20&gt;3,180,IF('S4A - ROBOCZY'!J20="","",IF(MOD('S4A - ROBOCZY'!J20,1)=0,'S4A - ROBOCZY'!J20*60,INT('S4A - ROBOCZY'!J20)*60+MOD('S4A - ROBOCZY'!J20,1)*100)))))</f>
        <v/>
      </c>
      <c r="K21" s="28" t="str">
        <f t="shared" ref="K21:K37" si="1">IF(G21="","", SUM(G21:J21))</f>
        <v/>
      </c>
      <c r="L21" s="28"/>
    </row>
    <row r="22" spans="1:12">
      <c r="A22" s="4"/>
      <c r="G22" s="28" t="str">
        <f>IF('S4A - ROBOCZY'!G21="-","-",IF('S4A - ROBOCZY'!G21="DQ","DQ",IF('S4A - ROBOCZY'!G21&gt;3,180,IF('S4A - ROBOCZY'!G21="","",IF(MOD('S4A - ROBOCZY'!G21,1)=0,'S4A - ROBOCZY'!G21*60,INT('S4A - ROBOCZY'!G21)*60+MOD('S4A - ROBOCZY'!G21,1)*100)))))</f>
        <v/>
      </c>
      <c r="H22" s="28" t="str">
        <f>IF('S4A - ROBOCZY'!H21="-","-",IF('S4A - ROBOCZY'!H21="DQ","DQ",IF('S4A - ROBOCZY'!H21&gt;3,180,IF('S4A - ROBOCZY'!H21="","",IF(MOD('S4A - ROBOCZY'!H21,1)=0,'S4A - ROBOCZY'!H21*60,INT('S4A - ROBOCZY'!H21)*60+MOD('S4A - ROBOCZY'!H21,1)*100)))))</f>
        <v/>
      </c>
      <c r="I22" s="28" t="str">
        <f>IF('S4A - ROBOCZY'!I21="-","-",IF('S4A - ROBOCZY'!I21="DQ","DQ",IF('S4A - ROBOCZY'!I21&gt;3,180,IF('S4A - ROBOCZY'!I21="","",IF(MOD('S4A - ROBOCZY'!I21,1)=0,'S4A - ROBOCZY'!I21*60,INT('S4A - ROBOCZY'!I21)*60+MOD('S4A - ROBOCZY'!I21,1)*100)))))</f>
        <v/>
      </c>
      <c r="J22" s="28" t="str">
        <f>IF('S4A - ROBOCZY'!J21="-","-",IF('S4A - ROBOCZY'!J21="DQ","DQ",IF('S4A - ROBOCZY'!J21&gt;3,180,IF('S4A - ROBOCZY'!J21="","",IF(MOD('S4A - ROBOCZY'!J21,1)=0,'S4A - ROBOCZY'!J21*60,INT('S4A - ROBOCZY'!J21)*60+MOD('S4A - ROBOCZY'!J21,1)*100)))))</f>
        <v/>
      </c>
      <c r="K22" s="28" t="str">
        <f t="shared" si="1"/>
        <v/>
      </c>
      <c r="L22" s="28"/>
    </row>
    <row r="23" spans="1:12">
      <c r="A23" s="4"/>
      <c r="G23" s="28" t="str">
        <f>IF('S4A - ROBOCZY'!G22="-","-",IF('S4A - ROBOCZY'!G22="DQ","DQ",IF('S4A - ROBOCZY'!G22&gt;3,180,IF('S4A - ROBOCZY'!G22="","",IF(MOD('S4A - ROBOCZY'!G22,1)=0,'S4A - ROBOCZY'!G22*60,INT('S4A - ROBOCZY'!G22)*60+MOD('S4A - ROBOCZY'!G22,1)*100)))))</f>
        <v/>
      </c>
      <c r="H23" s="28" t="str">
        <f>IF('S4A - ROBOCZY'!H22="-","-",IF('S4A - ROBOCZY'!H22="DQ","DQ",IF('S4A - ROBOCZY'!H22&gt;3,180,IF('S4A - ROBOCZY'!H22="","",IF(MOD('S4A - ROBOCZY'!H22,1)=0,'S4A - ROBOCZY'!H22*60,INT('S4A - ROBOCZY'!H22)*60+MOD('S4A - ROBOCZY'!H22,1)*100)))))</f>
        <v/>
      </c>
      <c r="I23" s="28" t="str">
        <f>IF('S4A - ROBOCZY'!I22="-","-",IF('S4A - ROBOCZY'!I22="DQ","DQ",IF('S4A - ROBOCZY'!I22&gt;3,180,IF('S4A - ROBOCZY'!I22="","",IF(MOD('S4A - ROBOCZY'!I22,1)=0,'S4A - ROBOCZY'!I22*60,INT('S4A - ROBOCZY'!I22)*60+MOD('S4A - ROBOCZY'!I22,1)*100)))))</f>
        <v/>
      </c>
      <c r="J23" s="28" t="str">
        <f>IF('S4A - ROBOCZY'!J22="-","-",IF('S4A - ROBOCZY'!J22="DQ","DQ",IF('S4A - ROBOCZY'!J22&gt;3,180,IF('S4A - ROBOCZY'!J22="","",IF(MOD('S4A - ROBOCZY'!J22,1)=0,'S4A - ROBOCZY'!J22*60,INT('S4A - ROBOCZY'!J22)*60+MOD('S4A - ROBOCZY'!J22,1)*100)))))</f>
        <v/>
      </c>
      <c r="K23" s="28" t="str">
        <f t="shared" si="1"/>
        <v/>
      </c>
      <c r="L23" s="28"/>
    </row>
    <row r="24" spans="1:12">
      <c r="A24" s="4"/>
      <c r="G24" s="28" t="str">
        <f>IF('S4A - ROBOCZY'!G23="-","-",IF('S4A - ROBOCZY'!G23="DQ","DQ",IF('S4A - ROBOCZY'!G23&gt;3,180,IF('S4A - ROBOCZY'!G23="","",IF(MOD('S4A - ROBOCZY'!G23,1)=0,'S4A - ROBOCZY'!G23*60,INT('S4A - ROBOCZY'!G23)*60+MOD('S4A - ROBOCZY'!G23,1)*100)))))</f>
        <v/>
      </c>
      <c r="H24" s="28" t="str">
        <f>IF('S4A - ROBOCZY'!H23="-","-",IF('S4A - ROBOCZY'!H23="DQ","DQ",IF('S4A - ROBOCZY'!H23&gt;3,180,IF('S4A - ROBOCZY'!H23="","",IF(MOD('S4A - ROBOCZY'!H23,1)=0,'S4A - ROBOCZY'!H23*60,INT('S4A - ROBOCZY'!H23)*60+MOD('S4A - ROBOCZY'!H23,1)*100)))))</f>
        <v/>
      </c>
      <c r="I24" s="28" t="str">
        <f>IF('S4A - ROBOCZY'!I23="-","-",IF('S4A - ROBOCZY'!I23="DQ","DQ",IF('S4A - ROBOCZY'!I23&gt;3,180,IF('S4A - ROBOCZY'!I23="","",IF(MOD('S4A - ROBOCZY'!I23,1)=0,'S4A - ROBOCZY'!I23*60,INT('S4A - ROBOCZY'!I23)*60+MOD('S4A - ROBOCZY'!I23,1)*100)))))</f>
        <v/>
      </c>
      <c r="J24" s="28" t="str">
        <f>IF('S4A - ROBOCZY'!J23="-","-",IF('S4A - ROBOCZY'!J23="DQ","DQ",IF('S4A - ROBOCZY'!J23&gt;3,180,IF('S4A - ROBOCZY'!J23="","",IF(MOD('S4A - ROBOCZY'!J23,1)=0,'S4A - ROBOCZY'!J23*60,INT('S4A - ROBOCZY'!J23)*60+MOD('S4A - ROBOCZY'!J23,1)*100)))))</f>
        <v/>
      </c>
      <c r="K24" s="28" t="str">
        <f t="shared" si="1"/>
        <v/>
      </c>
      <c r="L24" s="28"/>
    </row>
    <row r="25" spans="1:12">
      <c r="A25" s="4"/>
      <c r="G25" s="28" t="str">
        <f>IF('S4A - ROBOCZY'!G24="-","-",IF('S4A - ROBOCZY'!G24="DQ","DQ",IF('S4A - ROBOCZY'!G24&gt;3,180,IF('S4A - ROBOCZY'!G24="","",IF(MOD('S4A - ROBOCZY'!G24,1)=0,'S4A - ROBOCZY'!G24*60,INT('S4A - ROBOCZY'!G24)*60+MOD('S4A - ROBOCZY'!G24,1)*100)))))</f>
        <v/>
      </c>
      <c r="H25" s="28" t="str">
        <f>IF('S4A - ROBOCZY'!H24="-","-",IF('S4A - ROBOCZY'!H24="DQ","DQ",IF('S4A - ROBOCZY'!H24&gt;3,180,IF('S4A - ROBOCZY'!H24="","",IF(MOD('S4A - ROBOCZY'!H24,1)=0,'S4A - ROBOCZY'!H24*60,INT('S4A - ROBOCZY'!H24)*60+MOD('S4A - ROBOCZY'!H24,1)*100)))))</f>
        <v/>
      </c>
      <c r="I25" s="28" t="str">
        <f>IF('S4A - ROBOCZY'!I24="-","-",IF('S4A - ROBOCZY'!I24="DQ","DQ",IF('S4A - ROBOCZY'!I24&gt;3,180,IF('S4A - ROBOCZY'!I24="","",IF(MOD('S4A - ROBOCZY'!I24,1)=0,'S4A - ROBOCZY'!I24*60,INT('S4A - ROBOCZY'!I24)*60+MOD('S4A - ROBOCZY'!I24,1)*100)))))</f>
        <v/>
      </c>
      <c r="J25" s="28" t="str">
        <f>IF('S4A - ROBOCZY'!J24="-","-",IF('S4A - ROBOCZY'!J24="DQ","DQ",IF('S4A - ROBOCZY'!J24&gt;3,180,IF('S4A - ROBOCZY'!J24="","",IF(MOD('S4A - ROBOCZY'!J24,1)=0,'S4A - ROBOCZY'!J24*60,INT('S4A - ROBOCZY'!J24)*60+MOD('S4A - ROBOCZY'!J24,1)*100)))))</f>
        <v/>
      </c>
      <c r="K25" s="28" t="str">
        <f t="shared" si="1"/>
        <v/>
      </c>
      <c r="L25" s="28"/>
    </row>
    <row r="26" spans="1:12">
      <c r="A26" s="4"/>
      <c r="G26" s="28" t="str">
        <f>IF('S4A - ROBOCZY'!G25="-","-",IF('S4A - ROBOCZY'!G25="DQ","DQ",IF('S4A - ROBOCZY'!G25&gt;3,180,IF('S4A - ROBOCZY'!G25="","",IF(MOD('S4A - ROBOCZY'!G25,1)=0,'S4A - ROBOCZY'!G25*60,INT('S4A - ROBOCZY'!G25)*60+MOD('S4A - ROBOCZY'!G25,1)*100)))))</f>
        <v/>
      </c>
      <c r="H26" s="28" t="str">
        <f>IF('S4A - ROBOCZY'!H25="-","-",IF('S4A - ROBOCZY'!H25="DQ","DQ",IF('S4A - ROBOCZY'!H25&gt;3,180,IF('S4A - ROBOCZY'!H25="","",IF(MOD('S4A - ROBOCZY'!H25,1)=0,'S4A - ROBOCZY'!H25*60,INT('S4A - ROBOCZY'!H25)*60+MOD('S4A - ROBOCZY'!H25,1)*100)))))</f>
        <v/>
      </c>
      <c r="I26" s="28" t="str">
        <f>IF('S4A - ROBOCZY'!I25="-","-",IF('S4A - ROBOCZY'!I25="DQ","DQ",IF('S4A - ROBOCZY'!I25&gt;3,180,IF('S4A - ROBOCZY'!I25="","",IF(MOD('S4A - ROBOCZY'!I25,1)=0,'S4A - ROBOCZY'!I25*60,INT('S4A - ROBOCZY'!I25)*60+MOD('S4A - ROBOCZY'!I25,1)*100)))))</f>
        <v/>
      </c>
      <c r="J26" s="28" t="str">
        <f>IF('S4A - ROBOCZY'!J25="-","-",IF('S4A - ROBOCZY'!J25="DQ","DQ",IF('S4A - ROBOCZY'!J25&gt;3,180,IF('S4A - ROBOCZY'!J25="","",IF(MOD('S4A - ROBOCZY'!J25,1)=0,'S4A - ROBOCZY'!J25*60,INT('S4A - ROBOCZY'!J25)*60+MOD('S4A - ROBOCZY'!J25,1)*100)))))</f>
        <v/>
      </c>
      <c r="K26" s="28" t="str">
        <f t="shared" si="1"/>
        <v/>
      </c>
      <c r="L26" s="28"/>
    </row>
    <row r="27" spans="1:12">
      <c r="A27" s="4"/>
      <c r="G27" s="28" t="str">
        <f>IF('S4A - ROBOCZY'!G26="-","-",IF('S4A - ROBOCZY'!G26="DQ","DQ",IF('S4A - ROBOCZY'!G26&gt;3,180,IF('S4A - ROBOCZY'!G26="","",IF(MOD('S4A - ROBOCZY'!G26,1)=0,'S4A - ROBOCZY'!G26*60,INT('S4A - ROBOCZY'!G26)*60+MOD('S4A - ROBOCZY'!G26,1)*100)))))</f>
        <v/>
      </c>
      <c r="H27" s="28" t="str">
        <f>IF('S4A - ROBOCZY'!H26="-","-",IF('S4A - ROBOCZY'!H26="DQ","DQ",IF('S4A - ROBOCZY'!H26&gt;3,180,IF('S4A - ROBOCZY'!H26="","",IF(MOD('S4A - ROBOCZY'!H26,1)=0,'S4A - ROBOCZY'!H26*60,INT('S4A - ROBOCZY'!H26)*60+MOD('S4A - ROBOCZY'!H26,1)*100)))))</f>
        <v/>
      </c>
      <c r="I27" s="28" t="str">
        <f>IF('S4A - ROBOCZY'!I26="-","-",IF('S4A - ROBOCZY'!I26="DQ","DQ",IF('S4A - ROBOCZY'!I26&gt;3,180,IF('S4A - ROBOCZY'!I26="","",IF(MOD('S4A - ROBOCZY'!I26,1)=0,'S4A - ROBOCZY'!I26*60,INT('S4A - ROBOCZY'!I26)*60+MOD('S4A - ROBOCZY'!I26,1)*100)))))</f>
        <v/>
      </c>
      <c r="J27" s="28" t="str">
        <f>IF('S4A - ROBOCZY'!J26="-","-",IF('S4A - ROBOCZY'!J26="DQ","DQ",IF('S4A - ROBOCZY'!J26&gt;3,180,IF('S4A - ROBOCZY'!J26="","",IF(MOD('S4A - ROBOCZY'!J26,1)=0,'S4A - ROBOCZY'!J26*60,INT('S4A - ROBOCZY'!J26)*60+MOD('S4A - ROBOCZY'!J26,1)*100)))))</f>
        <v/>
      </c>
      <c r="K27" s="28" t="str">
        <f t="shared" si="1"/>
        <v/>
      </c>
      <c r="L27" s="28"/>
    </row>
    <row r="28" spans="1:12">
      <c r="A28" s="4"/>
      <c r="G28" s="28" t="str">
        <f>IF('S4A - ROBOCZY'!G27="-","-",IF('S4A - ROBOCZY'!G27="DQ","DQ",IF('S4A - ROBOCZY'!G27&gt;3,180,IF('S4A - ROBOCZY'!G27="","",IF(MOD('S4A - ROBOCZY'!G27,1)=0,'S4A - ROBOCZY'!G27*60,INT('S4A - ROBOCZY'!G27)*60+MOD('S4A - ROBOCZY'!G27,1)*100)))))</f>
        <v/>
      </c>
      <c r="H28" s="28" t="str">
        <f>IF('S4A - ROBOCZY'!H27="-","-",IF('S4A - ROBOCZY'!H27="DQ","DQ",IF('S4A - ROBOCZY'!H27&gt;3,180,IF('S4A - ROBOCZY'!H27="","",IF(MOD('S4A - ROBOCZY'!H27,1)=0,'S4A - ROBOCZY'!H27*60,INT('S4A - ROBOCZY'!H27)*60+MOD('S4A - ROBOCZY'!H27,1)*100)))))</f>
        <v/>
      </c>
      <c r="I28" s="28" t="str">
        <f>IF('S4A - ROBOCZY'!I27="-","-",IF('S4A - ROBOCZY'!I27="DQ","DQ",IF('S4A - ROBOCZY'!I27&gt;3,180,IF('S4A - ROBOCZY'!I27="","",IF(MOD('S4A - ROBOCZY'!I27,1)=0,'S4A - ROBOCZY'!I27*60,INT('S4A - ROBOCZY'!I27)*60+MOD('S4A - ROBOCZY'!I27,1)*100)))))</f>
        <v/>
      </c>
      <c r="J28" s="28" t="str">
        <f>IF('S4A - ROBOCZY'!J27="-","-",IF('S4A - ROBOCZY'!J27="DQ","DQ",IF('S4A - ROBOCZY'!J27&gt;3,180,IF('S4A - ROBOCZY'!J27="","",IF(MOD('S4A - ROBOCZY'!J27,1)=0,'S4A - ROBOCZY'!J27*60,INT('S4A - ROBOCZY'!J27)*60+MOD('S4A - ROBOCZY'!J27,1)*100)))))</f>
        <v/>
      </c>
      <c r="K28" s="28" t="str">
        <f t="shared" si="1"/>
        <v/>
      </c>
      <c r="L28" s="28"/>
    </row>
    <row r="29" spans="1:12">
      <c r="A29" s="4"/>
      <c r="G29" s="28" t="str">
        <f>IF('S4A - ROBOCZY'!G28="-","-",IF('S4A - ROBOCZY'!G28="DQ","DQ",IF('S4A - ROBOCZY'!G28&gt;3,180,IF('S4A - ROBOCZY'!G28="","",IF(MOD('S4A - ROBOCZY'!G28,1)=0,'S4A - ROBOCZY'!G28*60,INT('S4A - ROBOCZY'!G28)*60+MOD('S4A - ROBOCZY'!G28,1)*100)))))</f>
        <v/>
      </c>
      <c r="H29" s="28" t="str">
        <f>IF('S4A - ROBOCZY'!H28="-","-",IF('S4A - ROBOCZY'!H28="DQ","DQ",IF('S4A - ROBOCZY'!H28&gt;3,180,IF('S4A - ROBOCZY'!H28="","",IF(MOD('S4A - ROBOCZY'!H28,1)=0,'S4A - ROBOCZY'!H28*60,INT('S4A - ROBOCZY'!H28)*60+MOD('S4A - ROBOCZY'!H28,1)*100)))))</f>
        <v/>
      </c>
      <c r="I29" s="28" t="str">
        <f>IF('S4A - ROBOCZY'!I28="-","-",IF('S4A - ROBOCZY'!I28="DQ","DQ",IF('S4A - ROBOCZY'!I28&gt;3,180,IF('S4A - ROBOCZY'!I28="","",IF(MOD('S4A - ROBOCZY'!I28,1)=0,'S4A - ROBOCZY'!I28*60,INT('S4A - ROBOCZY'!I28)*60+MOD('S4A - ROBOCZY'!I28,1)*100)))))</f>
        <v/>
      </c>
      <c r="J29" s="28" t="str">
        <f>IF('S4A - ROBOCZY'!J28="-","-",IF('S4A - ROBOCZY'!J28="DQ","DQ",IF('S4A - ROBOCZY'!J28&gt;3,180,IF('S4A - ROBOCZY'!J28="","",IF(MOD('S4A - ROBOCZY'!J28,1)=0,'S4A - ROBOCZY'!J28*60,INT('S4A - ROBOCZY'!J28)*60+MOD('S4A - ROBOCZY'!J28,1)*100)))))</f>
        <v/>
      </c>
      <c r="K29" s="28" t="str">
        <f t="shared" si="1"/>
        <v/>
      </c>
      <c r="L29" s="28"/>
    </row>
    <row r="30" spans="1:12">
      <c r="A30" s="4"/>
      <c r="G30" s="28" t="str">
        <f>IF('S4A - ROBOCZY'!G29="-","-",IF('S4A - ROBOCZY'!G29="DQ","DQ",IF('S4A - ROBOCZY'!G29&gt;3,180,IF('S4A - ROBOCZY'!G29="","",IF(MOD('S4A - ROBOCZY'!G29,1)=0,'S4A - ROBOCZY'!G29*60,INT('S4A - ROBOCZY'!G29)*60+MOD('S4A - ROBOCZY'!G29,1)*100)))))</f>
        <v/>
      </c>
      <c r="H30" s="28" t="str">
        <f>IF('S4A - ROBOCZY'!H29="-","-",IF('S4A - ROBOCZY'!H29="DQ","DQ",IF('S4A - ROBOCZY'!H29&gt;3,180,IF('S4A - ROBOCZY'!H29="","",IF(MOD('S4A - ROBOCZY'!H29,1)=0,'S4A - ROBOCZY'!H29*60,INT('S4A - ROBOCZY'!H29)*60+MOD('S4A - ROBOCZY'!H29,1)*100)))))</f>
        <v/>
      </c>
      <c r="I30" s="28" t="str">
        <f>IF('S4A - ROBOCZY'!I29="-","-",IF('S4A - ROBOCZY'!I29="DQ","DQ",IF('S4A - ROBOCZY'!I29&gt;3,180,IF('S4A - ROBOCZY'!I29="","",IF(MOD('S4A - ROBOCZY'!I29,1)=0,'S4A - ROBOCZY'!I29*60,INT('S4A - ROBOCZY'!I29)*60+MOD('S4A - ROBOCZY'!I29,1)*100)))))</f>
        <v/>
      </c>
      <c r="J30" s="28" t="str">
        <f>IF('S4A - ROBOCZY'!J29="-","-",IF('S4A - ROBOCZY'!J29="DQ","DQ",IF('S4A - ROBOCZY'!J29&gt;3,180,IF('S4A - ROBOCZY'!J29="","",IF(MOD('S4A - ROBOCZY'!J29,1)=0,'S4A - ROBOCZY'!J29*60,INT('S4A - ROBOCZY'!J29)*60+MOD('S4A - ROBOCZY'!J29,1)*100)))))</f>
        <v/>
      </c>
      <c r="K30" s="28" t="str">
        <f t="shared" si="1"/>
        <v/>
      </c>
      <c r="L30" s="28"/>
    </row>
    <row r="31" spans="1:12">
      <c r="A31" s="4"/>
      <c r="G31" s="28" t="str">
        <f>IF('S4A - ROBOCZY'!G30="-","-",IF('S4A - ROBOCZY'!G30="DQ","DQ",IF('S4A - ROBOCZY'!G30&gt;3,180,IF('S4A - ROBOCZY'!G30="","",IF(MOD('S4A - ROBOCZY'!G30,1)=0,'S4A - ROBOCZY'!G30*60,INT('S4A - ROBOCZY'!G30)*60+MOD('S4A - ROBOCZY'!G30,1)*100)))))</f>
        <v/>
      </c>
      <c r="H31" s="28" t="str">
        <f>IF('S4A - ROBOCZY'!H30="-","-",IF('S4A - ROBOCZY'!H30="DQ","DQ",IF('S4A - ROBOCZY'!H30&gt;3,180,IF('S4A - ROBOCZY'!H30="","",IF(MOD('S4A - ROBOCZY'!H30,1)=0,'S4A - ROBOCZY'!H30*60,INT('S4A - ROBOCZY'!H30)*60+MOD('S4A - ROBOCZY'!H30,1)*100)))))</f>
        <v/>
      </c>
      <c r="I31" s="28" t="str">
        <f>IF('S4A - ROBOCZY'!I30="-","-",IF('S4A - ROBOCZY'!I30="DQ","DQ",IF('S4A - ROBOCZY'!I30&gt;3,180,IF('S4A - ROBOCZY'!I30="","",IF(MOD('S4A - ROBOCZY'!I30,1)=0,'S4A - ROBOCZY'!I30*60,INT('S4A - ROBOCZY'!I30)*60+MOD('S4A - ROBOCZY'!I30,1)*100)))))</f>
        <v/>
      </c>
      <c r="J31" s="28" t="str">
        <f>IF('S4A - ROBOCZY'!J30="-","-",IF('S4A - ROBOCZY'!J30="DQ","DQ",IF('S4A - ROBOCZY'!J30&gt;3,180,IF('S4A - ROBOCZY'!J30="","",IF(MOD('S4A - ROBOCZY'!J30,1)=0,'S4A - ROBOCZY'!J30*60,INT('S4A - ROBOCZY'!J30)*60+MOD('S4A - ROBOCZY'!J30,1)*100)))))</f>
        <v/>
      </c>
      <c r="K31" s="28" t="str">
        <f t="shared" si="1"/>
        <v/>
      </c>
      <c r="L31" s="28"/>
    </row>
    <row r="32" spans="1:12">
      <c r="A32" s="4"/>
      <c r="G32" s="28" t="str">
        <f>IF('S4A - ROBOCZY'!G31="-","-",IF('S4A - ROBOCZY'!G31="DQ","DQ",IF('S4A - ROBOCZY'!G31&gt;3,180,IF('S4A - ROBOCZY'!G31="","",IF(MOD('S4A - ROBOCZY'!G31,1)=0,'S4A - ROBOCZY'!G31*60,INT('S4A - ROBOCZY'!G31)*60+MOD('S4A - ROBOCZY'!G31,1)*100)))))</f>
        <v/>
      </c>
      <c r="H32" s="28" t="str">
        <f>IF('S4A - ROBOCZY'!H31="-","-",IF('S4A - ROBOCZY'!H31="DQ","DQ",IF('S4A - ROBOCZY'!H31&gt;3,180,IF('S4A - ROBOCZY'!H31="","",IF(MOD('S4A - ROBOCZY'!H31,1)=0,'S4A - ROBOCZY'!H31*60,INT('S4A - ROBOCZY'!H31)*60+MOD('S4A - ROBOCZY'!H31,1)*100)))))</f>
        <v/>
      </c>
      <c r="I32" s="28" t="str">
        <f>IF('S4A - ROBOCZY'!I31="-","-",IF('S4A - ROBOCZY'!I31="DQ","DQ",IF('S4A - ROBOCZY'!I31&gt;3,180,IF('S4A - ROBOCZY'!I31="","",IF(MOD('S4A - ROBOCZY'!I31,1)=0,'S4A - ROBOCZY'!I31*60,INT('S4A - ROBOCZY'!I31)*60+MOD('S4A - ROBOCZY'!I31,1)*100)))))</f>
        <v/>
      </c>
      <c r="J32" s="28" t="str">
        <f>IF('S4A - ROBOCZY'!J31="-","-",IF('S4A - ROBOCZY'!J31="DQ","DQ",IF('S4A - ROBOCZY'!J31&gt;3,180,IF('S4A - ROBOCZY'!J31="","",IF(MOD('S4A - ROBOCZY'!J31,1)=0,'S4A - ROBOCZY'!J31*60,INT('S4A - ROBOCZY'!J31)*60+MOD('S4A - ROBOCZY'!J31,1)*100)))))</f>
        <v/>
      </c>
      <c r="K32" s="28" t="str">
        <f t="shared" si="1"/>
        <v/>
      </c>
      <c r="L32" s="28"/>
    </row>
    <row r="33" spans="1:12">
      <c r="A33" s="4"/>
      <c r="G33" s="28" t="str">
        <f>IF('S4A - ROBOCZY'!G32="-","-",IF('S4A - ROBOCZY'!G32="DQ","DQ",IF('S4A - ROBOCZY'!G32&gt;3,180,IF('S4A - ROBOCZY'!G32="","",IF(MOD('S4A - ROBOCZY'!G32,1)=0,'S4A - ROBOCZY'!G32*60,INT('S4A - ROBOCZY'!G32)*60+MOD('S4A - ROBOCZY'!G32,1)*100)))))</f>
        <v/>
      </c>
      <c r="H33" s="28" t="str">
        <f>IF('S4A - ROBOCZY'!H32="-","-",IF('S4A - ROBOCZY'!H32="DQ","DQ",IF('S4A - ROBOCZY'!H32&gt;3,180,IF('S4A - ROBOCZY'!H32="","",IF(MOD('S4A - ROBOCZY'!H32,1)=0,'S4A - ROBOCZY'!H32*60,INT('S4A - ROBOCZY'!H32)*60+MOD('S4A - ROBOCZY'!H32,1)*100)))))</f>
        <v/>
      </c>
      <c r="I33" s="28" t="str">
        <f>IF('S4A - ROBOCZY'!I32="-","-",IF('S4A - ROBOCZY'!I32="DQ","DQ",IF('S4A - ROBOCZY'!I32&gt;3,180,IF('S4A - ROBOCZY'!I32="","",IF(MOD('S4A - ROBOCZY'!I32,1)=0,'S4A - ROBOCZY'!I32*60,INT('S4A - ROBOCZY'!I32)*60+MOD('S4A - ROBOCZY'!I32,1)*100)))))</f>
        <v/>
      </c>
      <c r="J33" s="28" t="str">
        <f>IF('S4A - ROBOCZY'!J32="-","-",IF('S4A - ROBOCZY'!J32="DQ","DQ",IF('S4A - ROBOCZY'!J32&gt;3,180,IF('S4A - ROBOCZY'!J32="","",IF(MOD('S4A - ROBOCZY'!J32,1)=0,'S4A - ROBOCZY'!J32*60,INT('S4A - ROBOCZY'!J32)*60+MOD('S4A - ROBOCZY'!J32,1)*100)))))</f>
        <v/>
      </c>
      <c r="K33" s="28" t="str">
        <f t="shared" si="1"/>
        <v/>
      </c>
      <c r="L33" s="28"/>
    </row>
    <row r="34" spans="1:12">
      <c r="A34" s="4"/>
      <c r="G34" s="28" t="str">
        <f>IF('S4A - ROBOCZY'!G33="-","-",IF('S4A - ROBOCZY'!G33="DQ","DQ",IF('S4A - ROBOCZY'!G33&gt;3,180,IF('S4A - ROBOCZY'!G33="","",IF(MOD('S4A - ROBOCZY'!G33,1)=0,'S4A - ROBOCZY'!G33*60,INT('S4A - ROBOCZY'!G33)*60+MOD('S4A - ROBOCZY'!G33,1)*100)))))</f>
        <v/>
      </c>
      <c r="H34" s="28" t="str">
        <f>IF('S4A - ROBOCZY'!H33="-","-",IF('S4A - ROBOCZY'!H33="DQ","DQ",IF('S4A - ROBOCZY'!H33&gt;3,180,IF('S4A - ROBOCZY'!H33="","",IF(MOD('S4A - ROBOCZY'!H33,1)=0,'S4A - ROBOCZY'!H33*60,INT('S4A - ROBOCZY'!H33)*60+MOD('S4A - ROBOCZY'!H33,1)*100)))))</f>
        <v/>
      </c>
      <c r="I34" s="28" t="str">
        <f>IF('S4A - ROBOCZY'!I33="-","-",IF('S4A - ROBOCZY'!I33="DQ","DQ",IF('S4A - ROBOCZY'!I33&gt;3,180,IF('S4A - ROBOCZY'!I33="","",IF(MOD('S4A - ROBOCZY'!I33,1)=0,'S4A - ROBOCZY'!I33*60,INT('S4A - ROBOCZY'!I33)*60+MOD('S4A - ROBOCZY'!I33,1)*100)))))</f>
        <v/>
      </c>
      <c r="J34" s="28" t="str">
        <f>IF('S4A - ROBOCZY'!J33="-","-",IF('S4A - ROBOCZY'!J33="DQ","DQ",IF('S4A - ROBOCZY'!J33&gt;3,180,IF('S4A - ROBOCZY'!J33="","",IF(MOD('S4A - ROBOCZY'!J33,1)=0,'S4A - ROBOCZY'!J33*60,INT('S4A - ROBOCZY'!J33)*60+MOD('S4A - ROBOCZY'!J33,1)*100)))))</f>
        <v/>
      </c>
      <c r="K34" s="28" t="str">
        <f t="shared" si="1"/>
        <v/>
      </c>
      <c r="L34" s="28"/>
    </row>
    <row r="35" spans="1:12">
      <c r="A35" s="4"/>
      <c r="G35" s="28" t="str">
        <f>IF('S4A - ROBOCZY'!G34="-","-",IF('S4A - ROBOCZY'!G34="DQ","DQ",IF('S4A - ROBOCZY'!G34&gt;3,180,IF('S4A - ROBOCZY'!G34="","",IF(MOD('S4A - ROBOCZY'!G34,1)=0,'S4A - ROBOCZY'!G34*60,INT('S4A - ROBOCZY'!G34)*60+MOD('S4A - ROBOCZY'!G34,1)*100)))))</f>
        <v/>
      </c>
      <c r="H35" s="28" t="str">
        <f>IF('S4A - ROBOCZY'!H34="-","-",IF('S4A - ROBOCZY'!H34="DQ","DQ",IF('S4A - ROBOCZY'!H34&gt;3,180,IF('S4A - ROBOCZY'!H34="","",IF(MOD('S4A - ROBOCZY'!H34,1)=0,'S4A - ROBOCZY'!H34*60,INT('S4A - ROBOCZY'!H34)*60+MOD('S4A - ROBOCZY'!H34,1)*100)))))</f>
        <v/>
      </c>
      <c r="I35" s="28" t="str">
        <f>IF('S4A - ROBOCZY'!I34="-","-",IF('S4A - ROBOCZY'!I34="DQ","DQ",IF('S4A - ROBOCZY'!I34&gt;3,180,IF('S4A - ROBOCZY'!I34="","",IF(MOD('S4A - ROBOCZY'!I34,1)=0,'S4A - ROBOCZY'!I34*60,INT('S4A - ROBOCZY'!I34)*60+MOD('S4A - ROBOCZY'!I34,1)*100)))))</f>
        <v/>
      </c>
      <c r="J35" s="28" t="str">
        <f>IF('S4A - ROBOCZY'!J34="-","-",IF('S4A - ROBOCZY'!J34="DQ","DQ",IF('S4A - ROBOCZY'!J34&gt;3,180,IF('S4A - ROBOCZY'!J34="","",IF(MOD('S4A - ROBOCZY'!J34,1)=0,'S4A - ROBOCZY'!J34*60,INT('S4A - ROBOCZY'!J34)*60+MOD('S4A - ROBOCZY'!J34,1)*100)))))</f>
        <v/>
      </c>
      <c r="K35" s="28" t="str">
        <f t="shared" si="1"/>
        <v/>
      </c>
      <c r="L35" s="28"/>
    </row>
    <row r="36" spans="1:12">
      <c r="A36" s="4"/>
      <c r="G36" s="28" t="str">
        <f>IF('S4A - ROBOCZY'!G35="-","-",IF('S4A - ROBOCZY'!G35="DQ","DQ",IF('S4A - ROBOCZY'!G35&gt;3,180,IF('S4A - ROBOCZY'!G35="","",IF(MOD('S4A - ROBOCZY'!G35,1)=0,'S4A - ROBOCZY'!G35*60,INT('S4A - ROBOCZY'!G35)*60+MOD('S4A - ROBOCZY'!G35,1)*100)))))</f>
        <v/>
      </c>
      <c r="H36" s="28" t="str">
        <f>IF('S4A - ROBOCZY'!H35="-","-",IF('S4A - ROBOCZY'!H35="DQ","DQ",IF('S4A - ROBOCZY'!H35&gt;3,180,IF('S4A - ROBOCZY'!H35="","",IF(MOD('S4A - ROBOCZY'!H35,1)=0,'S4A - ROBOCZY'!H35*60,INT('S4A - ROBOCZY'!H35)*60+MOD('S4A - ROBOCZY'!H35,1)*100)))))</f>
        <v/>
      </c>
      <c r="I36" s="28" t="str">
        <f>IF('S4A - ROBOCZY'!I35="-","-",IF('S4A - ROBOCZY'!I35="DQ","DQ",IF('S4A - ROBOCZY'!I35&gt;3,180,IF('S4A - ROBOCZY'!I35="","",IF(MOD('S4A - ROBOCZY'!I35,1)=0,'S4A - ROBOCZY'!I35*60,INT('S4A - ROBOCZY'!I35)*60+MOD('S4A - ROBOCZY'!I35,1)*100)))))</f>
        <v/>
      </c>
      <c r="J36" s="28" t="str">
        <f>IF('S4A - ROBOCZY'!J35="-","-",IF('S4A - ROBOCZY'!J35="DQ","DQ",IF('S4A - ROBOCZY'!J35&gt;3,180,IF('S4A - ROBOCZY'!J35="","",IF(MOD('S4A - ROBOCZY'!J35,1)=0,'S4A - ROBOCZY'!J35*60,INT('S4A - ROBOCZY'!J35)*60+MOD('S4A - ROBOCZY'!J35,1)*100)))))</f>
        <v/>
      </c>
      <c r="K36" s="28" t="str">
        <f t="shared" si="1"/>
        <v/>
      </c>
      <c r="L36" s="28"/>
    </row>
    <row r="37" spans="1:12">
      <c r="A37" s="4"/>
      <c r="G37" s="28" t="str">
        <f>IF('S4A - ROBOCZY'!G36="-","-",IF('S4A - ROBOCZY'!G36="DQ","DQ",IF('S4A - ROBOCZY'!G36&gt;3,180,IF('S4A - ROBOCZY'!G36="","",IF(MOD('S4A - ROBOCZY'!G36,1)=0,'S4A - ROBOCZY'!G36*60,INT('S4A - ROBOCZY'!G36)*60+MOD('S4A - ROBOCZY'!G36,1)*100)))))</f>
        <v/>
      </c>
      <c r="H37" s="28" t="str">
        <f>IF('S4A - ROBOCZY'!H36="-","-",IF('S4A - ROBOCZY'!H36="DQ","DQ",IF('S4A - ROBOCZY'!H36&gt;3,180,IF('S4A - ROBOCZY'!H36="","",IF(MOD('S4A - ROBOCZY'!H36,1)=0,'S4A - ROBOCZY'!H36*60,INT('S4A - ROBOCZY'!H36)*60+MOD('S4A - ROBOCZY'!H36,1)*100)))))</f>
        <v/>
      </c>
      <c r="I37" s="28" t="str">
        <f>IF('S4A - ROBOCZY'!I36="-","-",IF('S4A - ROBOCZY'!I36="DQ","DQ",IF('S4A - ROBOCZY'!I36&gt;3,180,IF('S4A - ROBOCZY'!I36="","",IF(MOD('S4A - ROBOCZY'!I36,1)=0,'S4A - ROBOCZY'!I36*60,INT('S4A - ROBOCZY'!I36)*60+MOD('S4A - ROBOCZY'!I36,1)*100)))))</f>
        <v/>
      </c>
      <c r="J37" s="28" t="str">
        <f>IF('S4A - ROBOCZY'!J36="-","-",IF('S4A - ROBOCZY'!J36="DQ","DQ",IF('S4A - ROBOCZY'!J36&gt;3,180,IF('S4A - ROBOCZY'!J36="","",IF(MOD('S4A - ROBOCZY'!J36,1)=0,'S4A - ROBOCZY'!J36*60,INT('S4A - ROBOCZY'!J36)*60+MOD('S4A - ROBOCZY'!J36,1)*100)))))</f>
        <v/>
      </c>
      <c r="K37" s="28" t="str">
        <f t="shared" si="1"/>
        <v/>
      </c>
      <c r="L37" s="28"/>
    </row>
    <row r="38" spans="1:12">
      <c r="G38" t="str">
        <f>IF('S4A - ROBOCZY'!G37="-","-",IF('S4A - ROBOCZY'!G37="DQ","DQ",IF('S4A - ROBOCZY'!G37&gt;3,180,IF('S4A - ROBOCZY'!G37="","",IF(MOD('S4A - ROBOCZY'!G37,1)=0,'S4A - ROBOCZY'!G37*60,INT('S4A - ROBOCZY'!G37)*60+MOD('S4A - ROBOCZY'!G37,1)*100)))))</f>
        <v/>
      </c>
      <c r="J38" s="28" t="str">
        <f>IF('S4A - ROBOCZY'!J37="-","-",IF('S4A - ROBOCZY'!J37="DQ","DQ",IF('S4A - ROBOCZY'!J37&gt;3,180,IF('S4A - ROBOCZY'!J37="","",IF(MOD('S4A - ROBOCZY'!J37,1)=0,'S4A - ROBOCZY'!J37*60,INT('S4A - ROBOCZY'!J37)*60+MOD('S4A - ROBOCZY'!J37,1)*100)))))</f>
        <v/>
      </c>
    </row>
  </sheetData>
  <mergeCells count="2">
    <mergeCell ref="A1:L1"/>
    <mergeCell ref="A20:L20"/>
  </mergeCells>
  <conditionalFormatting sqref="G3:I19">
    <cfRule type="cellIs" dxfId="3" priority="1" operator="equal">
      <formula>180</formula>
    </cfRule>
  </conditionalFormatting>
  <conditionalFormatting sqref="K3:K19">
    <cfRule type="cellIs" dxfId="2" priority="2" operator="equal">
      <formula>180</formula>
    </cfRule>
  </conditionalFormatting>
  <conditionalFormatting sqref="K3:K19">
    <cfRule type="cellIs" dxfId="1" priority="3" operator="equal">
      <formula>360</formula>
    </cfRule>
  </conditionalFormatting>
  <conditionalFormatting sqref="K3:K19">
    <cfRule type="cellIs" dxfId="0" priority="4" operator="equal">
      <formula>540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8"/>
  <sheetViews>
    <sheetView workbookViewId="0">
      <selection sqref="A1:N1"/>
    </sheetView>
  </sheetViews>
  <sheetFormatPr defaultColWidth="14.42578125" defaultRowHeight="15.75" customHeight="1"/>
  <cols>
    <col min="1" max="1" width="3.7109375" customWidth="1"/>
    <col min="2" max="2" width="15.28515625" customWidth="1"/>
    <col min="3" max="3" width="12.28515625" customWidth="1"/>
    <col min="4" max="4" width="33" customWidth="1"/>
    <col min="5" max="5" width="16.7109375" customWidth="1"/>
    <col min="6" max="6" width="18.85546875" hidden="1" customWidth="1"/>
    <col min="7" max="7" width="16" customWidth="1"/>
    <col min="8" max="8" width="19" customWidth="1"/>
    <col min="9" max="11" width="11" customWidth="1"/>
    <col min="12" max="12" width="12.140625" hidden="1" customWidth="1"/>
    <col min="13" max="13" width="6.5703125" customWidth="1"/>
    <col min="14" max="14" width="9.140625" customWidth="1"/>
  </cols>
  <sheetData>
    <row r="1" spans="1:17" ht="23.25" customHeight="1">
      <c r="A1" s="75" t="s">
        <v>144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  <c r="O1" s="4"/>
      <c r="P1" s="4"/>
      <c r="Q1" s="4"/>
    </row>
    <row r="2" spans="1:17">
      <c r="A2" s="7" t="s">
        <v>0</v>
      </c>
      <c r="B2" s="9" t="s">
        <v>3</v>
      </c>
      <c r="C2" s="11" t="s">
        <v>4</v>
      </c>
      <c r="D2" s="9" t="s">
        <v>5</v>
      </c>
      <c r="E2" s="13" t="s">
        <v>6</v>
      </c>
      <c r="F2" s="13" t="s">
        <v>8</v>
      </c>
      <c r="G2" s="44" t="s">
        <v>145</v>
      </c>
      <c r="H2" s="11" t="s">
        <v>146</v>
      </c>
      <c r="I2" s="11" t="s">
        <v>10</v>
      </c>
      <c r="J2" s="11" t="s">
        <v>11</v>
      </c>
      <c r="K2" s="11" t="s">
        <v>12</v>
      </c>
      <c r="L2" s="11" t="s">
        <v>13</v>
      </c>
      <c r="M2" s="11" t="s">
        <v>14</v>
      </c>
      <c r="N2" s="15" t="s">
        <v>15</v>
      </c>
      <c r="O2" s="4"/>
      <c r="P2" s="4"/>
      <c r="Q2" s="4"/>
    </row>
    <row r="3" spans="1:17">
      <c r="A3" s="14">
        <v>1</v>
      </c>
      <c r="B3" s="16" t="s">
        <v>65</v>
      </c>
      <c r="C3" s="16" t="s">
        <v>66</v>
      </c>
      <c r="D3" s="34" t="s">
        <v>93</v>
      </c>
      <c r="E3" s="18" t="s">
        <v>68</v>
      </c>
      <c r="F3" s="19"/>
      <c r="G3" s="25" t="str">
        <f>'S5C - ROBOCZY'!G5</f>
        <v>COHETE SONDA</v>
      </c>
      <c r="H3" s="25">
        <f>'S5C - ROBOCZY'!H5</f>
        <v>424</v>
      </c>
      <c r="I3" s="25">
        <f>IF('S5C - ROBOCZY'!I5="","",IF('S5C - ROBOCZY'!I5="-","-",IF('S5C - ROBOCZY'!I5="DQ","DQ",'S5C - ROBOCZY'!I5)))</f>
        <v>366.1</v>
      </c>
      <c r="J3" s="27" t="s">
        <v>33</v>
      </c>
      <c r="K3" s="27" t="s">
        <v>33</v>
      </c>
      <c r="L3" s="20" t="str">
        <f>IF('S1B - ROBOCZY'!O5="","",IF('S1B - ROBOCZY'!O5="-","-",IF('S1B - ROBOCZY'!O5="DQ","DQ",'S1B - ROBOCZY'!O5)))</f>
        <v/>
      </c>
      <c r="M3" s="25">
        <f t="shared" ref="M3:M13" si="0">IF(I3="","",MAX(I3:K3)+H3)</f>
        <v>790.1</v>
      </c>
      <c r="N3" s="30" t="s">
        <v>48</v>
      </c>
    </row>
    <row r="4" spans="1:17">
      <c r="A4" s="14">
        <v>2</v>
      </c>
      <c r="B4" s="16" t="s">
        <v>16</v>
      </c>
      <c r="C4" s="16" t="s">
        <v>18</v>
      </c>
      <c r="D4" s="16" t="s">
        <v>19</v>
      </c>
      <c r="E4" s="17" t="s">
        <v>21</v>
      </c>
      <c r="F4" s="19"/>
      <c r="G4" s="25" t="str">
        <f>'S5C - ROBOCZY'!G8</f>
        <v>CANDLE</v>
      </c>
      <c r="H4" s="25">
        <f>'S5C - ROBOCZY'!H8</f>
        <v>358</v>
      </c>
      <c r="I4" s="25">
        <f>IF('S5C - ROBOCZY'!I8="","",IF('S5C - ROBOCZY'!I8="-","-",IF('S5C - ROBOCZY'!I8="DQ","DQ",'S5C - ROBOCZY'!I8)))</f>
        <v>426</v>
      </c>
      <c r="J4" s="27" t="s">
        <v>33</v>
      </c>
      <c r="K4" s="27" t="s">
        <v>33</v>
      </c>
      <c r="L4" s="20" t="str">
        <f>IF('S1B - ROBOCZY'!O8="","",IF('S1B - ROBOCZY'!O8="-","-",IF('S1B - ROBOCZY'!O8="DQ","DQ",'S1B - ROBOCZY'!O8)))</f>
        <v/>
      </c>
      <c r="M4" s="25">
        <f t="shared" si="0"/>
        <v>784</v>
      </c>
      <c r="N4" s="30" t="s">
        <v>90</v>
      </c>
    </row>
    <row r="5" spans="1:17">
      <c r="A5" s="14">
        <v>3</v>
      </c>
      <c r="B5" s="16" t="s">
        <v>56</v>
      </c>
      <c r="C5" s="16" t="s">
        <v>57</v>
      </c>
      <c r="D5" s="16" t="s">
        <v>58</v>
      </c>
      <c r="E5" s="18" t="s">
        <v>59</v>
      </c>
      <c r="F5" s="19"/>
      <c r="G5" s="25" t="str">
        <f>'S5C - ROBOCZY'!G13</f>
        <v>MMR-06M</v>
      </c>
      <c r="H5" s="25">
        <f>'S5C - ROBOCZY'!H13</f>
        <v>409</v>
      </c>
      <c r="I5" s="25">
        <f>IF('S5C - ROBOCZY'!I13="","",IF('S5C - ROBOCZY'!I13="-","-",IF('S5C - ROBOCZY'!I13="DQ","DQ",'S5C - ROBOCZY'!I13)))</f>
        <v>355.4</v>
      </c>
      <c r="J5" s="25" t="str">
        <f>IF('S5C - ROBOCZY'!K13="","",IF('S5C - ROBOCZY'!K13="-","-",IF('S5C - ROBOCZY'!K13="DQ","DQ",'S5C - ROBOCZY'!K13)))</f>
        <v>CE</v>
      </c>
      <c r="K5" s="27" t="s">
        <v>33</v>
      </c>
      <c r="L5" s="20" t="str">
        <f>IF('S1B - ROBOCZY'!O13="","",IF('S1B - ROBOCZY'!O13="-","-",IF('S1B - ROBOCZY'!O13="DQ","DQ",'S1B - ROBOCZY'!O13)))</f>
        <v/>
      </c>
      <c r="M5" s="25">
        <f t="shared" si="0"/>
        <v>764.4</v>
      </c>
      <c r="N5" s="30" t="s">
        <v>130</v>
      </c>
    </row>
    <row r="6" spans="1:17">
      <c r="A6" s="14">
        <v>4</v>
      </c>
      <c r="B6" s="16" t="s">
        <v>123</v>
      </c>
      <c r="C6" s="16" t="s">
        <v>124</v>
      </c>
      <c r="D6" s="16" t="s">
        <v>63</v>
      </c>
      <c r="E6" s="18" t="s">
        <v>125</v>
      </c>
      <c r="F6" s="19"/>
      <c r="G6" s="25" t="str">
        <f>'S5C - ROBOCZY'!G6</f>
        <v>NIKE - ORION</v>
      </c>
      <c r="H6" s="25">
        <f>'S5C - ROBOCZY'!H6</f>
        <v>518</v>
      </c>
      <c r="I6" s="25">
        <f>IF('S5C - ROBOCZY'!I6="","",IF('S5C - ROBOCZY'!I6="-","-",IF('S5C - ROBOCZY'!I6="DQ","DQ",'S5C - ROBOCZY'!I6)))</f>
        <v>173.4</v>
      </c>
      <c r="J6" s="27" t="s">
        <v>33</v>
      </c>
      <c r="K6" s="27" t="s">
        <v>33</v>
      </c>
      <c r="L6" s="20" t="str">
        <f>IF('S1B - ROBOCZY'!O6="","",IF('S1B - ROBOCZY'!O6="-","-",IF('S1B - ROBOCZY'!O6="DQ","DQ",'S1B - ROBOCZY'!O6)))</f>
        <v/>
      </c>
      <c r="M6" s="25">
        <f t="shared" si="0"/>
        <v>691.4</v>
      </c>
      <c r="N6" s="33">
        <v>4</v>
      </c>
    </row>
    <row r="7" spans="1:17">
      <c r="A7" s="14">
        <v>5</v>
      </c>
      <c r="B7" s="16" t="s">
        <v>38</v>
      </c>
      <c r="C7" s="16" t="s">
        <v>39</v>
      </c>
      <c r="D7" s="16" t="s">
        <v>35</v>
      </c>
      <c r="E7" s="18" t="s">
        <v>40</v>
      </c>
      <c r="F7" s="19"/>
      <c r="G7" s="25" t="str">
        <f>'S5C - ROBOCZY'!G4</f>
        <v>Black Brant - Vb</v>
      </c>
      <c r="H7" s="25">
        <f>'S5C - ROBOCZY'!H4</f>
        <v>368</v>
      </c>
      <c r="I7" s="25" t="str">
        <f>IF('S5C - ROBOCZY'!I4="","",IF('S5C - ROBOCZY'!I4="-","-",IF('S5C - ROBOCZY'!I4="DQ","DQ",'S5C - ROBOCZY'!I4)))</f>
        <v>TL</v>
      </c>
      <c r="J7" s="20" t="str">
        <f>IF('S5C - ROBOCZY'!K4="","",IF('S5C - ROBOCZY'!K4="-","-",IF('S5C - ROBOCZY'!K4="DQ","DQ",'S5C - ROBOCZY'!K4)))</f>
        <v>DQ</v>
      </c>
      <c r="K7" s="27">
        <v>305.8</v>
      </c>
      <c r="L7" s="20" t="str">
        <f>IF('S1B - ROBOCZY'!O4="","",IF('S1B - ROBOCZY'!O4="-","-",IF('S1B - ROBOCZY'!O4="DQ","DQ",'S1B - ROBOCZY'!O4)))</f>
        <v/>
      </c>
      <c r="M7" s="25">
        <f t="shared" si="0"/>
        <v>673.8</v>
      </c>
      <c r="N7" s="33">
        <v>5</v>
      </c>
    </row>
    <row r="8" spans="1:17">
      <c r="A8" s="14">
        <v>6</v>
      </c>
      <c r="B8" s="16" t="s">
        <v>32</v>
      </c>
      <c r="C8" s="16" t="s">
        <v>34</v>
      </c>
      <c r="D8" s="16" t="s">
        <v>35</v>
      </c>
      <c r="E8" s="18" t="s">
        <v>36</v>
      </c>
      <c r="F8" s="19"/>
      <c r="G8" s="25" t="str">
        <f>'S5C - ROBOCZY'!G3</f>
        <v>Black Brant - Vb</v>
      </c>
      <c r="H8" s="25">
        <f>'S5C - ROBOCZY'!H3</f>
        <v>368</v>
      </c>
      <c r="I8" s="25">
        <f>IF('S5C - ROBOCZY'!I3="","",IF('S5C - ROBOCZY'!I3="-","-",IF('S5C - ROBOCZY'!I3="DQ","DQ",'S5C - ROBOCZY'!I3)))</f>
        <v>284.10000000000002</v>
      </c>
      <c r="J8" s="27" t="s">
        <v>33</v>
      </c>
      <c r="K8" s="27" t="s">
        <v>33</v>
      </c>
      <c r="L8" s="20" t="str">
        <f>IF('S1B - ROBOCZY'!O3="","",IF('S1B - ROBOCZY'!O3="-","-",IF('S1B - ROBOCZY'!O3="DQ","DQ",'S1B - ROBOCZY'!O3)))</f>
        <v/>
      </c>
      <c r="M8" s="25">
        <f t="shared" si="0"/>
        <v>652.1</v>
      </c>
      <c r="N8" s="33">
        <v>6</v>
      </c>
    </row>
    <row r="9" spans="1:17">
      <c r="A9" s="14">
        <v>7</v>
      </c>
      <c r="B9" s="16" t="s">
        <v>41</v>
      </c>
      <c r="C9" s="16" t="s">
        <v>42</v>
      </c>
      <c r="D9" s="16" t="s">
        <v>43</v>
      </c>
      <c r="E9" s="17" t="s">
        <v>44</v>
      </c>
      <c r="F9" s="19"/>
      <c r="G9" s="25" t="str">
        <f>'S5C - ROBOCZY'!G7</f>
        <v>METEOR 1</v>
      </c>
      <c r="H9" s="25">
        <f>'S5C - ROBOCZY'!H7</f>
        <v>446</v>
      </c>
      <c r="I9" s="25" t="str">
        <f>IF('S5C - ROBOCZY'!I7="","",IF('S5C - ROBOCZY'!I7="-","-",IF('S5C - ROBOCZY'!I7="DQ","DQ",'S5C - ROBOCZY'!I7)))</f>
        <v>CE</v>
      </c>
      <c r="J9" s="27" t="s">
        <v>33</v>
      </c>
      <c r="K9" s="27" t="s">
        <v>33</v>
      </c>
      <c r="L9" s="20" t="str">
        <f>IF('S1B - ROBOCZY'!O7="","",IF('S1B - ROBOCZY'!O7="-","-",IF('S1B - ROBOCZY'!O7="DQ","DQ",'S1B - ROBOCZY'!O7)))</f>
        <v/>
      </c>
      <c r="M9" s="25">
        <f t="shared" si="0"/>
        <v>446</v>
      </c>
      <c r="N9" s="33">
        <v>7</v>
      </c>
    </row>
    <row r="10" spans="1:17">
      <c r="A10" s="14">
        <v>8</v>
      </c>
      <c r="B10" s="16" t="s">
        <v>61</v>
      </c>
      <c r="C10" s="16" t="s">
        <v>62</v>
      </c>
      <c r="D10" s="16" t="s">
        <v>63</v>
      </c>
      <c r="E10" s="18" t="s">
        <v>64</v>
      </c>
      <c r="F10" s="19"/>
      <c r="G10" s="25" t="str">
        <f>'S5C - ROBOCZY'!G10</f>
        <v>SS 520-1</v>
      </c>
      <c r="H10" s="25">
        <f>'S5C - ROBOCZY'!H10</f>
        <v>380</v>
      </c>
      <c r="I10" s="27" t="s">
        <v>140</v>
      </c>
      <c r="J10" s="27" t="s">
        <v>33</v>
      </c>
      <c r="K10" s="27" t="s">
        <v>33</v>
      </c>
      <c r="L10" s="20" t="str">
        <f>IF('S1B - ROBOCZY'!O10="","",IF('S1B - ROBOCZY'!O10="-","-",IF('S1B - ROBOCZY'!O10="DQ","DQ",'S1B - ROBOCZY'!O10)))</f>
        <v/>
      </c>
      <c r="M10" s="25">
        <f t="shared" si="0"/>
        <v>380</v>
      </c>
      <c r="N10" s="33">
        <v>8</v>
      </c>
    </row>
    <row r="11" spans="1:17">
      <c r="A11" s="14">
        <v>9</v>
      </c>
      <c r="B11" s="16" t="s">
        <v>45</v>
      </c>
      <c r="C11" s="16" t="s">
        <v>46</v>
      </c>
      <c r="D11" s="16" t="s">
        <v>22</v>
      </c>
      <c r="E11" s="17" t="s">
        <v>47</v>
      </c>
      <c r="F11" s="19"/>
      <c r="G11" s="25" t="str">
        <f>'S5C - ROBOCZY'!G2</f>
        <v>RASKO - 2</v>
      </c>
      <c r="H11" s="25">
        <f>'S5C - ROBOCZY'!H2</f>
        <v>373</v>
      </c>
      <c r="I11" s="25" t="str">
        <f>IF('S5C - ROBOCZY'!I2="","",IF('S5C - ROBOCZY'!I2="-","-",IF('S5C - ROBOCZY'!I2="DQ","DQ",'S5C - ROBOCZY'!I2)))</f>
        <v>TL</v>
      </c>
      <c r="J11" s="27" t="s">
        <v>33</v>
      </c>
      <c r="K11" s="27" t="s">
        <v>33</v>
      </c>
      <c r="L11" s="20" t="str">
        <f>IF('S5C - ROBOCZY'!O2="","",IF('S5C - ROBOCZY'!O2="-","-",IF('S5C - ROBOCZY'!O2="DQ","DQ",'S5C - ROBOCZY'!O2)))</f>
        <v/>
      </c>
      <c r="M11" s="25">
        <f t="shared" si="0"/>
        <v>373</v>
      </c>
      <c r="N11" s="33">
        <v>9</v>
      </c>
    </row>
    <row r="12" spans="1:17">
      <c r="A12" s="14">
        <v>10</v>
      </c>
      <c r="B12" s="16" t="s">
        <v>134</v>
      </c>
      <c r="C12" s="16" t="s">
        <v>34</v>
      </c>
      <c r="D12" s="16" t="s">
        <v>135</v>
      </c>
      <c r="E12" s="18" t="s">
        <v>136</v>
      </c>
      <c r="F12" s="19"/>
      <c r="G12" s="25" t="str">
        <f>'S5C - ROBOCZY'!G11</f>
        <v>ARCAS</v>
      </c>
      <c r="H12" s="25">
        <f>'S5C - ROBOCZY'!H11</f>
        <v>354</v>
      </c>
      <c r="I12" s="25" t="str">
        <f>IF('S5C - ROBOCZY'!I11="","",IF('S5C - ROBOCZY'!I11="-","-",IF('S5C - ROBOCZY'!I11="DQ","DQ",'S5C - ROBOCZY'!I11)))</f>
        <v>TL</v>
      </c>
      <c r="J12" s="27" t="s">
        <v>33</v>
      </c>
      <c r="K12" s="27" t="s">
        <v>33</v>
      </c>
      <c r="L12" s="20" t="str">
        <f>IF('S1B - ROBOCZY'!O11="","",IF('S1B - ROBOCZY'!O11="-","-",IF('S1B - ROBOCZY'!O11="DQ","DQ",'S1B - ROBOCZY'!O11)))</f>
        <v/>
      </c>
      <c r="M12" s="25">
        <f t="shared" si="0"/>
        <v>354</v>
      </c>
      <c r="N12" s="33">
        <v>10</v>
      </c>
    </row>
    <row r="13" spans="1:17">
      <c r="A13" s="14">
        <v>12</v>
      </c>
      <c r="B13" s="16" t="s">
        <v>126</v>
      </c>
      <c r="C13" s="16" t="s">
        <v>127</v>
      </c>
      <c r="D13" s="16" t="s">
        <v>128</v>
      </c>
      <c r="E13" s="18" t="s">
        <v>129</v>
      </c>
      <c r="F13" s="19"/>
      <c r="G13" s="25" t="str">
        <f>'S5C - ROBOCZY'!G9</f>
        <v>CANDLE</v>
      </c>
      <c r="H13" s="25">
        <f>'S5C - ROBOCZY'!H9</f>
        <v>294</v>
      </c>
      <c r="I13" s="25" t="str">
        <f>IF('S5C - ROBOCZY'!I9="","",IF('S5C - ROBOCZY'!I9="-","-",IF('S5C - ROBOCZY'!I9="DQ","DQ",'S5C - ROBOCZY'!I9)))</f>
        <v>TL</v>
      </c>
      <c r="J13" s="27" t="s">
        <v>33</v>
      </c>
      <c r="K13" s="27" t="s">
        <v>33</v>
      </c>
      <c r="L13" s="20" t="str">
        <f>IF('S1B - ROBOCZY'!O9="","",IF('S1B - ROBOCZY'!O9="-","-",IF('S1B - ROBOCZY'!O9="DQ","DQ",'S1B - ROBOCZY'!O9)))</f>
        <v/>
      </c>
      <c r="M13" s="25">
        <f t="shared" si="0"/>
        <v>294</v>
      </c>
      <c r="N13" s="33">
        <v>11</v>
      </c>
    </row>
    <row r="14" spans="1:17">
      <c r="A14" s="36">
        <v>11</v>
      </c>
      <c r="B14" s="37" t="s">
        <v>134</v>
      </c>
      <c r="C14" s="37" t="s">
        <v>57</v>
      </c>
      <c r="D14" s="37" t="s">
        <v>35</v>
      </c>
      <c r="E14" s="38" t="s">
        <v>137</v>
      </c>
      <c r="F14" s="39"/>
      <c r="G14" s="45" t="str">
        <f>'S5C - ROBOCZY'!G12</f>
        <v>ARCAS</v>
      </c>
      <c r="H14" s="45">
        <f>'S5C - ROBOCZY'!H12</f>
        <v>344</v>
      </c>
      <c r="I14" s="41" t="s">
        <v>33</v>
      </c>
      <c r="J14" s="41" t="s">
        <v>33</v>
      </c>
      <c r="K14" s="41" t="s">
        <v>33</v>
      </c>
      <c r="L14" s="40" t="str">
        <f>IF('S1B - ROBOCZY'!O12="","",IF('S1B - ROBOCZY'!O12="-","-",IF('S1B - ROBOCZY'!O12="DQ","DQ",'S1B - ROBOCZY'!O12)))</f>
        <v/>
      </c>
      <c r="M14" s="41">
        <v>0</v>
      </c>
      <c r="N14" s="46"/>
    </row>
    <row r="15" spans="1:17" ht="15.75" customHeight="1">
      <c r="A15" s="73" t="s">
        <v>142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7">
      <c r="A16" s="4"/>
      <c r="B16" s="26"/>
      <c r="C16" s="26"/>
      <c r="D16" s="26"/>
      <c r="E16" s="23"/>
      <c r="G16" s="47">
        <f>'S5C - ROBOCZY'!G15</f>
        <v>0</v>
      </c>
      <c r="H16" s="47">
        <f>'S5C - ROBOCZY'!H15</f>
        <v>0</v>
      </c>
      <c r="I16" s="28" t="str">
        <f>IF('S5C - ROBOCZY'!I15="","",IF('S5C - ROBOCZY'!I15="-","-",IF('S5C - ROBOCZY'!I15="DQ","DQ",'S5C - ROBOCZY'!I15)))</f>
        <v/>
      </c>
      <c r="J16" s="28" t="str">
        <f>IF('S5C - ROBOCZY'!K15="","",IF('S5C - ROBOCZY'!K15="-","-",IF('S5C - ROBOCZY'!K15="DQ","DQ",'S5C - ROBOCZY'!K15)))</f>
        <v/>
      </c>
      <c r="K16" s="28" t="str">
        <f>IF('S5C - ROBOCZY'!M15="","",IF('S5C - ROBOCZY'!M15="-","-",IF('S5C - ROBOCZY'!M15="DQ","DQ",'S5C - ROBOCZY'!M15)))</f>
        <v/>
      </c>
      <c r="L16" s="28" t="str">
        <f>IF('S1B - ROBOCZY'!O15="","",IF('S1B - ROBOCZY'!O15="-","-",IF('S1B - ROBOCZY'!O15="DQ","DQ",'S1B - ROBOCZY'!O15)))</f>
        <v/>
      </c>
      <c r="M16" s="28" t="str">
        <f t="shared" ref="M16:M37" si="1">IF(I16="","", SUM(I16:L16))</f>
        <v/>
      </c>
      <c r="N16" s="28"/>
    </row>
    <row r="17" spans="1:14">
      <c r="A17" s="4"/>
      <c r="B17" s="26"/>
      <c r="C17" s="26"/>
      <c r="D17" s="26"/>
      <c r="E17" s="23"/>
      <c r="G17" s="47">
        <f>'S5C - ROBOCZY'!G16</f>
        <v>0</v>
      </c>
      <c r="H17" s="47">
        <f>'S5C - ROBOCZY'!H16</f>
        <v>0</v>
      </c>
      <c r="I17" s="28" t="str">
        <f>IF('S5C - ROBOCZY'!I16="","",IF('S5C - ROBOCZY'!I16="-","-",IF('S5C - ROBOCZY'!I16="DQ","DQ",'S5C - ROBOCZY'!I16)))</f>
        <v/>
      </c>
      <c r="J17" s="28" t="str">
        <f>IF('S5C - ROBOCZY'!K16="","",IF('S5C - ROBOCZY'!K16="-","-",IF('S5C - ROBOCZY'!K16="DQ","DQ",'S5C - ROBOCZY'!K16)))</f>
        <v/>
      </c>
      <c r="K17" s="28" t="str">
        <f>IF('S5C - ROBOCZY'!M16="","",IF('S5C - ROBOCZY'!M16="-","-",IF('S5C - ROBOCZY'!M16="DQ","DQ",'S5C - ROBOCZY'!M16)))</f>
        <v/>
      </c>
      <c r="L17" s="28" t="str">
        <f>IF('S1B - ROBOCZY'!O16="","",IF('S1B - ROBOCZY'!O16="-","-",IF('S1B - ROBOCZY'!O16="DQ","DQ",'S1B - ROBOCZY'!O16)))</f>
        <v/>
      </c>
      <c r="M17" s="28" t="str">
        <f t="shared" si="1"/>
        <v/>
      </c>
      <c r="N17" s="28"/>
    </row>
    <row r="18" spans="1:14">
      <c r="A18" s="4"/>
      <c r="B18" s="26"/>
      <c r="C18" s="26"/>
      <c r="D18" s="26"/>
      <c r="E18" s="22"/>
      <c r="G18" s="47">
        <f>'S5C - ROBOCZY'!G17</f>
        <v>0</v>
      </c>
      <c r="H18" s="47">
        <f>'S5C - ROBOCZY'!H17</f>
        <v>0</v>
      </c>
      <c r="I18" s="28" t="str">
        <f>IF('S5C - ROBOCZY'!I17="","",IF('S5C - ROBOCZY'!I17="-","-",IF('S5C - ROBOCZY'!I17="DQ","DQ",'S5C - ROBOCZY'!I17)))</f>
        <v/>
      </c>
      <c r="J18" s="28" t="str">
        <f>IF('S5C - ROBOCZY'!K17="","",IF('S5C - ROBOCZY'!K17="-","-",IF('S5C - ROBOCZY'!K17="DQ","DQ",'S5C - ROBOCZY'!K17)))</f>
        <v/>
      </c>
      <c r="K18" s="28" t="str">
        <f>IF('S5C - ROBOCZY'!M17="","",IF('S5C - ROBOCZY'!M17="-","-",IF('S5C - ROBOCZY'!M17="DQ","DQ",'S5C - ROBOCZY'!M17)))</f>
        <v/>
      </c>
      <c r="L18" s="28" t="str">
        <f>IF('S1B - ROBOCZY'!O17="","",IF('S1B - ROBOCZY'!O17="-","-",IF('S1B - ROBOCZY'!O17="DQ","DQ",'S1B - ROBOCZY'!O17)))</f>
        <v/>
      </c>
      <c r="M18" s="28" t="str">
        <f t="shared" si="1"/>
        <v/>
      </c>
      <c r="N18" s="28"/>
    </row>
    <row r="19" spans="1:14">
      <c r="A19" s="4"/>
      <c r="B19" s="26"/>
      <c r="C19" s="26"/>
      <c r="D19" s="26"/>
      <c r="E19" s="22"/>
      <c r="G19" s="47">
        <f>'S5C - ROBOCZY'!G18</f>
        <v>0</v>
      </c>
      <c r="H19" s="47">
        <f>'S5C - ROBOCZY'!H18</f>
        <v>0</v>
      </c>
      <c r="I19" s="28" t="str">
        <f>IF('S5C - ROBOCZY'!I18="","",IF('S5C - ROBOCZY'!I18="-","-",IF('S5C - ROBOCZY'!I18="DQ","DQ",'S5C - ROBOCZY'!I18)))</f>
        <v/>
      </c>
      <c r="J19" s="28" t="str">
        <f>IF('S5C - ROBOCZY'!K18="","",IF('S5C - ROBOCZY'!K18="-","-",IF('S5C - ROBOCZY'!K18="DQ","DQ",'S5C - ROBOCZY'!K18)))</f>
        <v/>
      </c>
      <c r="K19" s="28" t="str">
        <f>IF('S5C - ROBOCZY'!M18="","",IF('S5C - ROBOCZY'!M18="-","-",IF('S5C - ROBOCZY'!M18="DQ","DQ",'S5C - ROBOCZY'!M18)))</f>
        <v/>
      </c>
      <c r="L19" s="28" t="str">
        <f>IF('S1B - ROBOCZY'!O18="","",IF('S1B - ROBOCZY'!O18="-","-",IF('S1B - ROBOCZY'!O18="DQ","DQ",'S1B - ROBOCZY'!O18)))</f>
        <v/>
      </c>
      <c r="M19" s="28" t="str">
        <f t="shared" si="1"/>
        <v/>
      </c>
      <c r="N19" s="28"/>
    </row>
    <row r="20" spans="1:14">
      <c r="A20" s="4"/>
      <c r="B20" s="26"/>
      <c r="C20" s="26"/>
      <c r="D20" s="26"/>
      <c r="E20" s="23"/>
      <c r="G20" s="47">
        <f>'S5C - ROBOCZY'!G19</f>
        <v>0</v>
      </c>
      <c r="H20" s="47">
        <f>'S5C - ROBOCZY'!H19</f>
        <v>0</v>
      </c>
      <c r="I20" s="28" t="str">
        <f>IF('S5C - ROBOCZY'!I19="","",IF('S5C - ROBOCZY'!I19="-","-",IF('S5C - ROBOCZY'!I19="DQ","DQ",'S5C - ROBOCZY'!I19)))</f>
        <v/>
      </c>
      <c r="J20" s="28" t="str">
        <f>IF('S5C - ROBOCZY'!K19="","",IF('S5C - ROBOCZY'!K19="-","-",IF('S5C - ROBOCZY'!K19="DQ","DQ",'S5C - ROBOCZY'!K19)))</f>
        <v/>
      </c>
      <c r="K20" s="28" t="str">
        <f>IF('S5C - ROBOCZY'!M19="","",IF('S5C - ROBOCZY'!M19="-","-",IF('S5C - ROBOCZY'!M19="DQ","DQ",'S5C - ROBOCZY'!M19)))</f>
        <v/>
      </c>
      <c r="L20" s="28" t="str">
        <f>IF('S1B - ROBOCZY'!O19="","",IF('S1B - ROBOCZY'!O19="-","-",IF('S1B - ROBOCZY'!O19="DQ","DQ",'S1B - ROBOCZY'!O19)))</f>
        <v/>
      </c>
      <c r="M20" s="28" t="str">
        <f t="shared" si="1"/>
        <v/>
      </c>
      <c r="N20" s="28"/>
    </row>
    <row r="21" spans="1:14">
      <c r="A21" s="4"/>
      <c r="G21" s="47">
        <f>'S5C - ROBOCZY'!G26</f>
        <v>0</v>
      </c>
      <c r="H21" s="47">
        <f>'S5C - ROBOCZY'!H26</f>
        <v>0</v>
      </c>
      <c r="I21" s="28" t="str">
        <f>IF('S5C - ROBOCZY'!I20="","",IF('S5C - ROBOCZY'!I20="-","-",IF('S5C - ROBOCZY'!I20="DQ","DQ",'S5C - ROBOCZY'!I20)))</f>
        <v/>
      </c>
      <c r="J21" s="28" t="str">
        <f>IF('S1B - ROBOCZY'!K20="","",IF('S1B - ROBOCZY'!K20="-","-",IF('S1B - ROBOCZY'!K20="DQ","DQ",'S1B - ROBOCZY'!K20)))</f>
        <v/>
      </c>
      <c r="K21" s="28" t="str">
        <f>IF('S1B - ROBOCZY'!M20="","",IF('S1B - ROBOCZY'!M20="-","-",IF('S1B - ROBOCZY'!M20="DQ","DQ",'S1B - ROBOCZY'!M20)))</f>
        <v/>
      </c>
      <c r="L21" s="28" t="str">
        <f>IF('S1B - ROBOCZY'!O20="","",IF('S1B - ROBOCZY'!O20="-","-",IF('S1B - ROBOCZY'!O20="DQ","DQ",'S1B - ROBOCZY'!O20)))</f>
        <v/>
      </c>
      <c r="M21" s="28" t="str">
        <f t="shared" si="1"/>
        <v/>
      </c>
      <c r="N21" s="28"/>
    </row>
    <row r="22" spans="1:14">
      <c r="A22" s="4"/>
      <c r="G22" s="47">
        <f>'S5C - ROBOCZY'!G27</f>
        <v>0</v>
      </c>
      <c r="H22" s="47">
        <f>'S5C - ROBOCZY'!H27</f>
        <v>0</v>
      </c>
      <c r="I22" s="28" t="str">
        <f>IF('S5C - ROBOCZY'!I21="","",IF('S5C - ROBOCZY'!I21="-","-",IF('S5C - ROBOCZY'!I21="DQ","DQ",'S5C - ROBOCZY'!I21)))</f>
        <v/>
      </c>
      <c r="J22" s="28" t="str">
        <f>IF('S1B - ROBOCZY'!K21="","",IF('S1B - ROBOCZY'!K21="-","-",IF('S1B - ROBOCZY'!K21="DQ","DQ",'S1B - ROBOCZY'!K21)))</f>
        <v/>
      </c>
      <c r="K22" s="28" t="str">
        <f>IF('S1B - ROBOCZY'!M21="","",IF('S1B - ROBOCZY'!M21="-","-",IF('S1B - ROBOCZY'!M21="DQ","DQ",'S1B - ROBOCZY'!M21)))</f>
        <v/>
      </c>
      <c r="L22" s="28" t="str">
        <f>IF('S1B - ROBOCZY'!O21="","",IF('S1B - ROBOCZY'!O21="-","-",IF('S1B - ROBOCZY'!O21="DQ","DQ",'S1B - ROBOCZY'!O21)))</f>
        <v/>
      </c>
      <c r="M22" s="28" t="str">
        <f t="shared" si="1"/>
        <v/>
      </c>
      <c r="N22" s="28"/>
    </row>
    <row r="23" spans="1:14">
      <c r="A23" s="4"/>
      <c r="G23" s="47">
        <f>'S5C - ROBOCZY'!G28</f>
        <v>0</v>
      </c>
      <c r="H23" s="47">
        <f>'S5C - ROBOCZY'!H28</f>
        <v>0</v>
      </c>
      <c r="I23" s="28" t="str">
        <f>IF('S5C - ROBOCZY'!I22="","",IF('S5C - ROBOCZY'!I22="-","-",IF('S5C - ROBOCZY'!I22="DQ","DQ",'S5C - ROBOCZY'!I22)))</f>
        <v/>
      </c>
      <c r="J23" s="28" t="str">
        <f>IF('S1B - ROBOCZY'!K22="","",IF('S1B - ROBOCZY'!K22="-","-",IF('S1B - ROBOCZY'!K22="DQ","DQ",'S1B - ROBOCZY'!K22)))</f>
        <v/>
      </c>
      <c r="K23" s="28" t="str">
        <f>IF('S1B - ROBOCZY'!M22="","",IF('S1B - ROBOCZY'!M22="-","-",IF('S1B - ROBOCZY'!M22="DQ","DQ",'S1B - ROBOCZY'!M22)))</f>
        <v/>
      </c>
      <c r="L23" s="28" t="str">
        <f>IF('S1B - ROBOCZY'!O22="","",IF('S1B - ROBOCZY'!O22="-","-",IF('S1B - ROBOCZY'!O22="DQ","DQ",'S1B - ROBOCZY'!O22)))</f>
        <v/>
      </c>
      <c r="M23" s="28" t="str">
        <f t="shared" si="1"/>
        <v/>
      </c>
      <c r="N23" s="28"/>
    </row>
    <row r="24" spans="1:14">
      <c r="A24" s="4"/>
      <c r="G24" s="47">
        <f>'S5C - ROBOCZY'!G29</f>
        <v>0</v>
      </c>
      <c r="H24" s="47">
        <f>'S5C - ROBOCZY'!H29</f>
        <v>0</v>
      </c>
      <c r="I24" s="28" t="str">
        <f>IF('S5C - ROBOCZY'!I23="","",IF('S5C - ROBOCZY'!I23="-","-",IF('S5C - ROBOCZY'!I23="DQ","DQ",'S5C - ROBOCZY'!I23)))</f>
        <v/>
      </c>
      <c r="J24" s="28" t="str">
        <f>IF('S1B - ROBOCZY'!K23="","",IF('S1B - ROBOCZY'!K23="-","-",IF('S1B - ROBOCZY'!K23="DQ","DQ",'S1B - ROBOCZY'!K23)))</f>
        <v/>
      </c>
      <c r="K24" s="28" t="str">
        <f>IF('S1B - ROBOCZY'!M23="","",IF('S1B - ROBOCZY'!M23="-","-",IF('S1B - ROBOCZY'!M23="DQ","DQ",'S1B - ROBOCZY'!M23)))</f>
        <v/>
      </c>
      <c r="L24" s="28" t="str">
        <f>IF('S1B - ROBOCZY'!O23="","",IF('S1B - ROBOCZY'!O23="-","-",IF('S1B - ROBOCZY'!O23="DQ","DQ",'S1B - ROBOCZY'!O23)))</f>
        <v/>
      </c>
      <c r="M24" s="28" t="str">
        <f t="shared" si="1"/>
        <v/>
      </c>
      <c r="N24" s="28"/>
    </row>
    <row r="25" spans="1:14">
      <c r="A25" s="4"/>
      <c r="G25" s="47">
        <f>'S5C - ROBOCZY'!G30</f>
        <v>0</v>
      </c>
      <c r="H25" s="47">
        <f>'S5C - ROBOCZY'!H30</f>
        <v>0</v>
      </c>
      <c r="I25" s="28" t="str">
        <f>IF('S5C - ROBOCZY'!I24="","",IF('S5C - ROBOCZY'!I24="-","-",IF('S5C - ROBOCZY'!I24="DQ","DQ",'S5C - ROBOCZY'!I24)))</f>
        <v/>
      </c>
      <c r="J25" s="28" t="str">
        <f>IF('S1B - ROBOCZY'!K24="","",IF('S1B - ROBOCZY'!K24="-","-",IF('S1B - ROBOCZY'!K24="DQ","DQ",'S1B - ROBOCZY'!K24)))</f>
        <v/>
      </c>
      <c r="K25" s="28" t="str">
        <f>IF('S1B - ROBOCZY'!M24="","",IF('S1B - ROBOCZY'!M24="-","-",IF('S1B - ROBOCZY'!M24="DQ","DQ",'S1B - ROBOCZY'!M24)))</f>
        <v/>
      </c>
      <c r="L25" s="28" t="str">
        <f>IF('S1B - ROBOCZY'!O24="","",IF('S1B - ROBOCZY'!O24="-","-",IF('S1B - ROBOCZY'!O24="DQ","DQ",'S1B - ROBOCZY'!O24)))</f>
        <v/>
      </c>
      <c r="M25" s="28" t="str">
        <f t="shared" si="1"/>
        <v/>
      </c>
      <c r="N25" s="28"/>
    </row>
    <row r="26" spans="1:14">
      <c r="A26" s="4"/>
      <c r="G26" s="47">
        <f>'S5C - ROBOCZY'!G31</f>
        <v>0</v>
      </c>
      <c r="H26" s="47">
        <f>'S5C - ROBOCZY'!H31</f>
        <v>0</v>
      </c>
      <c r="I26" s="28" t="str">
        <f>IF('S5C - ROBOCZY'!I25="","",IF('S5C - ROBOCZY'!I25="-","-",IF('S5C - ROBOCZY'!I25="DQ","DQ",'S5C - ROBOCZY'!I25)))</f>
        <v/>
      </c>
      <c r="J26" s="28" t="str">
        <f>IF('S1B - ROBOCZY'!K25="","",IF('S1B - ROBOCZY'!K25="-","-",IF('S1B - ROBOCZY'!K25="DQ","DQ",'S1B - ROBOCZY'!K25)))</f>
        <v/>
      </c>
      <c r="K26" s="28" t="str">
        <f>IF('S1B - ROBOCZY'!M25="","",IF('S1B - ROBOCZY'!M25="-","-",IF('S1B - ROBOCZY'!M25="DQ","DQ",'S1B - ROBOCZY'!M25)))</f>
        <v/>
      </c>
      <c r="L26" s="28" t="str">
        <f>IF('S1B - ROBOCZY'!O25="","",IF('S1B - ROBOCZY'!O25="-","-",IF('S1B - ROBOCZY'!O25="DQ","DQ",'S1B - ROBOCZY'!O25)))</f>
        <v/>
      </c>
      <c r="M26" s="28" t="str">
        <f t="shared" si="1"/>
        <v/>
      </c>
      <c r="N26" s="28"/>
    </row>
    <row r="27" spans="1:14">
      <c r="A27" s="4"/>
      <c r="G27" s="47">
        <f>'S5C - ROBOCZY'!G32</f>
        <v>0</v>
      </c>
      <c r="H27" s="47">
        <f>'S5C - ROBOCZY'!H32</f>
        <v>0</v>
      </c>
      <c r="I27" s="28" t="str">
        <f>IF('S5C - ROBOCZY'!I26="","",IF('S5C - ROBOCZY'!I26="-","-",IF('S5C - ROBOCZY'!I26="DQ","DQ",'S5C - ROBOCZY'!I26)))</f>
        <v/>
      </c>
      <c r="J27" s="28" t="str">
        <f>IF('S1B - ROBOCZY'!K26="","",IF('S1B - ROBOCZY'!K26="-","-",IF('S1B - ROBOCZY'!K26="DQ","DQ",'S1B - ROBOCZY'!K26)))</f>
        <v/>
      </c>
      <c r="K27" s="28" t="str">
        <f>IF('S1B - ROBOCZY'!M26="","",IF('S1B - ROBOCZY'!M26="-","-",IF('S1B - ROBOCZY'!M26="DQ","DQ",'S1B - ROBOCZY'!M26)))</f>
        <v/>
      </c>
      <c r="L27" s="28" t="str">
        <f>IF('S1B - ROBOCZY'!O26="","",IF('S1B - ROBOCZY'!O26="-","-",IF('S1B - ROBOCZY'!O26="DQ","DQ",'S1B - ROBOCZY'!O26)))</f>
        <v/>
      </c>
      <c r="M27" s="28" t="str">
        <f t="shared" si="1"/>
        <v/>
      </c>
      <c r="N27" s="28"/>
    </row>
    <row r="28" spans="1:14">
      <c r="A28" s="4"/>
      <c r="G28" s="47">
        <f>'S5C - ROBOCZY'!G33</f>
        <v>0</v>
      </c>
      <c r="H28" s="47">
        <f>'S5C - ROBOCZY'!H33</f>
        <v>0</v>
      </c>
      <c r="I28" s="28" t="str">
        <f>IF('S5C - ROBOCZY'!I27="","",IF('S5C - ROBOCZY'!I27="-","-",IF('S5C - ROBOCZY'!I27="DQ","DQ",'S5C - ROBOCZY'!I27)))</f>
        <v/>
      </c>
      <c r="J28" s="28" t="str">
        <f>IF('S1B - ROBOCZY'!I27="","",IF('S1B - ROBOCZY'!I27="-","-",IF('S1B - ROBOCZY'!I27="DQ","DQ",'S1B - ROBOCZY'!I27)))</f>
        <v/>
      </c>
      <c r="K28" s="28" t="str">
        <f>IF('S1B - ROBOCZY'!M27="","",IF('S1B - ROBOCZY'!M27="-","-",IF('S1B - ROBOCZY'!M27="DQ","DQ",'S1B - ROBOCZY'!M27)))</f>
        <v/>
      </c>
      <c r="L28" s="28" t="str">
        <f>IF('S1B - ROBOCZY'!O27="","",IF('S1B - ROBOCZY'!O27="-","-",IF('S1B - ROBOCZY'!O27="DQ","DQ",'S1B - ROBOCZY'!O27)))</f>
        <v/>
      </c>
      <c r="M28" s="28" t="str">
        <f t="shared" si="1"/>
        <v/>
      </c>
      <c r="N28" s="28"/>
    </row>
    <row r="29" spans="1:14">
      <c r="A29" s="4"/>
      <c r="G29" s="47">
        <f>'S5C - ROBOCZY'!G34</f>
        <v>0</v>
      </c>
      <c r="H29" s="47">
        <f>'S5C - ROBOCZY'!H34</f>
        <v>0</v>
      </c>
      <c r="I29" s="28" t="str">
        <f>IF('S5C - ROBOCZY'!I28="","",IF('S5C - ROBOCZY'!I28="-","-",IF('S5C - ROBOCZY'!I28="DQ","DQ",'S5C - ROBOCZY'!I28)))</f>
        <v/>
      </c>
      <c r="J29" s="28" t="str">
        <f>IF('S1B - ROBOCZY'!I28="","",IF('S1B - ROBOCZY'!I28="-","-",IF('S1B - ROBOCZY'!I28="DQ","DQ",'S1B - ROBOCZY'!I28)))</f>
        <v/>
      </c>
      <c r="K29" s="28" t="str">
        <f>IF('S1B - ROBOCZY'!M28="","",IF('S1B - ROBOCZY'!M28="-","-",IF('S1B - ROBOCZY'!M28="DQ","DQ",'S1B - ROBOCZY'!M28)))</f>
        <v/>
      </c>
      <c r="L29" s="28" t="str">
        <f>IF('S1B - ROBOCZY'!O28="","",IF('S1B - ROBOCZY'!O28="-","-",IF('S1B - ROBOCZY'!O28="DQ","DQ",'S1B - ROBOCZY'!O28)))</f>
        <v/>
      </c>
      <c r="M29" s="28" t="str">
        <f t="shared" si="1"/>
        <v/>
      </c>
      <c r="N29" s="28"/>
    </row>
    <row r="30" spans="1:14">
      <c r="A30" s="4"/>
      <c r="G30" s="47">
        <f>'S5C - ROBOCZY'!G35</f>
        <v>0</v>
      </c>
      <c r="H30" s="47">
        <f>'S5C - ROBOCZY'!H35</f>
        <v>0</v>
      </c>
      <c r="I30" s="28" t="str">
        <f>IF('S5C - ROBOCZY'!I29="","",IF('S5C - ROBOCZY'!I29="-","-",IF('S5C - ROBOCZY'!I29="DQ","DQ",'S5C - ROBOCZY'!I29)))</f>
        <v/>
      </c>
      <c r="J30" s="28" t="str">
        <f>IF('S1B - ROBOCZY'!I29="","",IF('S1B - ROBOCZY'!I29="-","-",IF('S1B - ROBOCZY'!I29="DQ","DQ",'S1B - ROBOCZY'!I29)))</f>
        <v/>
      </c>
      <c r="K30" s="28" t="str">
        <f>IF('S1B - ROBOCZY'!M29="","",IF('S1B - ROBOCZY'!M29="-","-",IF('S1B - ROBOCZY'!M29="DQ","DQ",'S1B - ROBOCZY'!M29)))</f>
        <v/>
      </c>
      <c r="L30" s="28" t="str">
        <f>IF('S1B - ROBOCZY'!O29="","",IF('S1B - ROBOCZY'!O29="-","-",IF('S1B - ROBOCZY'!O29="DQ","DQ",'S1B - ROBOCZY'!O29)))</f>
        <v/>
      </c>
      <c r="M30" s="28" t="str">
        <f t="shared" si="1"/>
        <v/>
      </c>
      <c r="N30" s="28"/>
    </row>
    <row r="31" spans="1:14">
      <c r="A31" s="4"/>
      <c r="G31" s="47">
        <f>'S5C - ROBOCZY'!G36</f>
        <v>0</v>
      </c>
      <c r="H31" s="47">
        <f>'S5C - ROBOCZY'!H36</f>
        <v>0</v>
      </c>
      <c r="I31" s="28" t="str">
        <f>IF('S5C - ROBOCZY'!I30="","",IF('S5C - ROBOCZY'!I30="-","-",IF('S5C - ROBOCZY'!I30="DQ","DQ",'S5C - ROBOCZY'!I30)))</f>
        <v/>
      </c>
      <c r="J31" s="28" t="str">
        <f>IF('S1B - ROBOCZY'!I30="","",IF('S1B - ROBOCZY'!I30="-","-",IF('S1B - ROBOCZY'!I30="DQ","DQ",'S1B - ROBOCZY'!I30)))</f>
        <v/>
      </c>
      <c r="K31" s="28" t="str">
        <f>IF('S1B - ROBOCZY'!M30="","",IF('S1B - ROBOCZY'!M30="-","-",IF('S1B - ROBOCZY'!M30="DQ","DQ",'S1B - ROBOCZY'!M30)))</f>
        <v/>
      </c>
      <c r="L31" s="28" t="str">
        <f>IF('S1B - ROBOCZY'!O30="","",IF('S1B - ROBOCZY'!O30="-","-",IF('S1B - ROBOCZY'!O30="DQ","DQ",'S1B - ROBOCZY'!O30)))</f>
        <v/>
      </c>
      <c r="M31" s="28" t="str">
        <f t="shared" si="1"/>
        <v/>
      </c>
      <c r="N31" s="28"/>
    </row>
    <row r="32" spans="1:14">
      <c r="A32" s="4"/>
      <c r="G32" s="28">
        <f>'S5C - ROBOCZY'!G37</f>
        <v>0</v>
      </c>
      <c r="H32" s="28">
        <f>'S5C - ROBOCZY'!H37</f>
        <v>0</v>
      </c>
      <c r="I32" s="28" t="str">
        <f>IF('S5C - ROBOCZY'!I31="","",IF('S5C - ROBOCZY'!I31="-","-",IF('S5C - ROBOCZY'!I31="DQ","DQ",'S5C - ROBOCZY'!I31)))</f>
        <v/>
      </c>
      <c r="J32" s="28" t="str">
        <f>IF('S1B - ROBOCZY'!I31="","",IF('S1B - ROBOCZY'!I31="-","-",IF('S1B - ROBOCZY'!I31="DQ","DQ",'S1B - ROBOCZY'!I31)))</f>
        <v/>
      </c>
      <c r="K32" s="28" t="str">
        <f>IF('S1B - ROBOCZY'!M31="","",IF('S1B - ROBOCZY'!M31="-","-",IF('S1B - ROBOCZY'!M31="DQ","DQ",'S1B - ROBOCZY'!M31)))</f>
        <v/>
      </c>
      <c r="L32" s="28" t="str">
        <f>IF('S1B - ROBOCZY'!O31="","",IF('S1B - ROBOCZY'!O31="-","-",IF('S1B - ROBOCZY'!O31="DQ","DQ",'S1B - ROBOCZY'!O31)))</f>
        <v/>
      </c>
      <c r="M32" s="28" t="str">
        <f t="shared" si="1"/>
        <v/>
      </c>
      <c r="N32" s="28"/>
    </row>
    <row r="33" spans="1:14">
      <c r="A33" s="4"/>
      <c r="G33" s="28">
        <f>'S5C - ROBOCZY'!G38</f>
        <v>0</v>
      </c>
      <c r="H33" s="28"/>
      <c r="I33" s="28" t="str">
        <f>IF('S5C - ROBOCZY'!I32="","",IF('S5C - ROBOCZY'!I32="-","-",IF('S5C - ROBOCZY'!I32="DQ","DQ",'S5C - ROBOCZY'!I32)))</f>
        <v/>
      </c>
      <c r="J33" s="28" t="str">
        <f>IF('S1B - ROBOCZY'!I32="","",IF('S1B - ROBOCZY'!I32="-","-",IF('S1B - ROBOCZY'!I32="DQ","DQ",'S1B - ROBOCZY'!I32)))</f>
        <v/>
      </c>
      <c r="K33" s="28" t="str">
        <f>IF('S1B - ROBOCZY'!M32="","",IF('S1B - ROBOCZY'!M32="-","-",IF('S1B - ROBOCZY'!M32="DQ","DQ",'S1B - ROBOCZY'!M32)))</f>
        <v/>
      </c>
      <c r="L33" s="28" t="str">
        <f>IF('S1B - ROBOCZY'!O32="","",IF('S1B - ROBOCZY'!O32="-","-",IF('S1B - ROBOCZY'!O32="DQ","DQ",'S1B - ROBOCZY'!O32)))</f>
        <v/>
      </c>
      <c r="M33" s="28" t="str">
        <f t="shared" si="1"/>
        <v/>
      </c>
      <c r="N33" s="28"/>
    </row>
    <row r="34" spans="1:14">
      <c r="A34" s="4"/>
      <c r="G34" s="28">
        <f>'S5C - ROBOCZY'!G39</f>
        <v>0</v>
      </c>
      <c r="H34" s="28"/>
      <c r="I34" s="28" t="str">
        <f>IF('S5C - ROBOCZY'!I33="","",IF('S5C - ROBOCZY'!I33="-","-",IF('S5C - ROBOCZY'!I33="DQ","DQ",'S5C - ROBOCZY'!I33)))</f>
        <v/>
      </c>
      <c r="J34" s="28" t="str">
        <f>IF('S1B - ROBOCZY'!I33="","",IF('S1B - ROBOCZY'!I33="-","-",IF('S1B - ROBOCZY'!I33="DQ","DQ",'S1B - ROBOCZY'!I33)))</f>
        <v/>
      </c>
      <c r="K34" s="28" t="str">
        <f>IF('S1B - ROBOCZY'!M33="","",IF('S1B - ROBOCZY'!M33="-","-",IF('S1B - ROBOCZY'!M33="DQ","DQ",'S1B - ROBOCZY'!M33)))</f>
        <v/>
      </c>
      <c r="L34" s="28" t="str">
        <f>IF('S1B - ROBOCZY'!M33="","",IF('S1B - ROBOCZY'!M33="-","-",IF('S1B - ROBOCZY'!M33="DQ","DQ",'S1B - ROBOCZY'!M33)))</f>
        <v/>
      </c>
      <c r="M34" s="28" t="str">
        <f t="shared" si="1"/>
        <v/>
      </c>
      <c r="N34" s="28"/>
    </row>
    <row r="35" spans="1:14">
      <c r="A35" s="4"/>
      <c r="G35" s="28">
        <f>'S5C - ROBOCZY'!G40</f>
        <v>0</v>
      </c>
      <c r="H35" s="28"/>
      <c r="I35" s="28" t="str">
        <f>IF('S5C - ROBOCZY'!I34="","",IF('S5C - ROBOCZY'!I34="-","-",IF('S5C - ROBOCZY'!I34="DQ","DQ",'S5C - ROBOCZY'!I34)))</f>
        <v/>
      </c>
      <c r="J35" s="28" t="str">
        <f>IF('S1B - ROBOCZY'!I34="","",IF('S1B - ROBOCZY'!I34="-","-",IF('S1B - ROBOCZY'!I34="DQ","DQ",'S1B - ROBOCZY'!I34)))</f>
        <v/>
      </c>
      <c r="K35" s="28" t="str">
        <f>IF('S1B - ROBOCZY'!K34="","",IF('S1B - ROBOCZY'!K34="-","-",IF('S1B - ROBOCZY'!K34="DQ","DQ",'S1B - ROBOCZY'!K34)))</f>
        <v/>
      </c>
      <c r="L35" s="28" t="str">
        <f>IF('S1B - ROBOCZY'!M34="","",IF('S1B - ROBOCZY'!M34="-","-",IF('S1B - ROBOCZY'!M34="DQ","DQ",'S1B - ROBOCZY'!M34)))</f>
        <v/>
      </c>
      <c r="M35" s="28" t="str">
        <f t="shared" si="1"/>
        <v/>
      </c>
      <c r="N35" s="28"/>
    </row>
    <row r="36" spans="1:14">
      <c r="A36" s="4"/>
      <c r="G36" s="28">
        <f>'S5C - ROBOCZY'!G41</f>
        <v>0</v>
      </c>
      <c r="H36" s="28"/>
      <c r="I36" s="28" t="str">
        <f>IF('S1B - ROBOCZY'!G35="","",IF('S1B - ROBOCZY'!G35="-","-",IF('S1B - ROBOCZY'!G35="DQ","DQ",'S1B - ROBOCZY'!G35)))</f>
        <v/>
      </c>
      <c r="J36" s="28" t="str">
        <f>IF('S1B - ROBOCZY'!I35="","",IF('S1B - ROBOCZY'!I35="-","-",IF('S1B - ROBOCZY'!I35="DQ","DQ",'S1B - ROBOCZY'!I35)))</f>
        <v/>
      </c>
      <c r="K36" s="28" t="str">
        <f>IF('S1B - ROBOCZY'!K35="","",IF('S1B - ROBOCZY'!K35="-","-",IF('S1B - ROBOCZY'!K35="DQ","DQ",'S1B - ROBOCZY'!K35)))</f>
        <v/>
      </c>
      <c r="L36" s="28" t="str">
        <f>IF('S1B - ROBOCZY'!M35="","",IF('S1B - ROBOCZY'!M35="-","-",IF('S1B - ROBOCZY'!M35="DQ","DQ",'S1B - ROBOCZY'!M35)))</f>
        <v/>
      </c>
      <c r="M36" s="28" t="str">
        <f t="shared" si="1"/>
        <v/>
      </c>
      <c r="N36" s="28"/>
    </row>
    <row r="37" spans="1:14">
      <c r="A37" s="4"/>
      <c r="G37" s="28"/>
      <c r="H37" s="28"/>
      <c r="I37" s="28" t="str">
        <f>IF('S1B - ROBOCZY'!G36="","",IF('S1B - ROBOCZY'!G36="-","-",IF('S1B - ROBOCZY'!G36="DQ","DQ",'S1B - ROBOCZY'!G36)))</f>
        <v/>
      </c>
      <c r="J37" s="28" t="str">
        <f>IF('S1B - ROBOCZY'!I36="","",IF('S1B - ROBOCZY'!I36="-","-",IF('S1B - ROBOCZY'!I36="DQ","DQ",'S1B - ROBOCZY'!I36)))</f>
        <v/>
      </c>
      <c r="K37" s="28" t="str">
        <f>IF('S1B - ROBOCZY'!K36="","",IF('S1B - ROBOCZY'!K36="-","-",IF('S1B - ROBOCZY'!K36="DQ","DQ",'S1B - ROBOCZY'!K36)))</f>
        <v/>
      </c>
      <c r="L37" s="28" t="str">
        <f>IF('S1B - ROBOCZY'!M36="","",IF('S1B - ROBOCZY'!M36="-","-",IF('S1B - ROBOCZY'!M36="DQ","DQ",'S1B - ROBOCZY'!M36)))</f>
        <v/>
      </c>
      <c r="M37" s="28" t="str">
        <f t="shared" si="1"/>
        <v/>
      </c>
      <c r="N37" s="28"/>
    </row>
    <row r="38" spans="1:14">
      <c r="I38" t="str">
        <f>IF('S4A - ROBOCZY'!G37="-","-",IF('S4A - ROBOCZY'!G37="DQ","DQ",IF('S4A - ROBOCZY'!G37&gt;3,180,IF('S4A - ROBOCZY'!G37="","",IF(MOD('S4A - ROBOCZY'!G37,1)=0,'S4A - ROBOCZY'!G37*60,INT('S4A - ROBOCZY'!G37)*60+MOD('S4A - ROBOCZY'!G37,1)*100)))))</f>
        <v/>
      </c>
    </row>
  </sheetData>
  <mergeCells count="2">
    <mergeCell ref="A1:N1"/>
    <mergeCell ref="A15:N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O38"/>
  <sheetViews>
    <sheetView workbookViewId="0">
      <selection sqref="A1:L1"/>
    </sheetView>
  </sheetViews>
  <sheetFormatPr defaultColWidth="14.42578125" defaultRowHeight="15.75" customHeight="1"/>
  <cols>
    <col min="1" max="1" width="4.42578125" customWidth="1"/>
    <col min="2" max="2" width="15.28515625" customWidth="1"/>
    <col min="3" max="3" width="11" customWidth="1"/>
    <col min="4" max="4" width="22.85546875" customWidth="1"/>
    <col min="5" max="5" width="16.7109375" customWidth="1"/>
    <col min="6" max="6" width="18.85546875" hidden="1" customWidth="1"/>
    <col min="7" max="9" width="11" customWidth="1"/>
    <col min="10" max="10" width="12.140625" hidden="1" customWidth="1"/>
    <col min="11" max="11" width="6.5703125" customWidth="1"/>
    <col min="12" max="12" width="9.140625" customWidth="1"/>
  </cols>
  <sheetData>
    <row r="1" spans="1:15" ht="25.5" customHeight="1">
      <c r="A1" s="78" t="s">
        <v>147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  <c r="M1" s="4"/>
      <c r="N1" s="4"/>
      <c r="O1" s="4"/>
    </row>
    <row r="2" spans="1:15">
      <c r="A2" s="5" t="s">
        <v>0</v>
      </c>
      <c r="B2" s="6" t="s">
        <v>3</v>
      </c>
      <c r="C2" s="8" t="s">
        <v>4</v>
      </c>
      <c r="D2" s="6" t="s">
        <v>5</v>
      </c>
      <c r="E2" s="10" t="s">
        <v>6</v>
      </c>
      <c r="F2" s="10" t="s">
        <v>8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12" t="s">
        <v>15</v>
      </c>
      <c r="M2" s="4"/>
      <c r="N2" s="4"/>
      <c r="O2" s="4"/>
    </row>
    <row r="3" spans="1:15">
      <c r="A3" s="14">
        <v>1</v>
      </c>
      <c r="B3" s="16" t="s">
        <v>52</v>
      </c>
      <c r="C3" s="16" t="s">
        <v>53</v>
      </c>
      <c r="D3" s="16" t="s">
        <v>54</v>
      </c>
      <c r="E3" s="18" t="s">
        <v>55</v>
      </c>
      <c r="F3" s="19">
        <f>'S6A - ROBOCZY'!F14</f>
        <v>92</v>
      </c>
      <c r="G3" s="20">
        <f>IF('S6A - ROBOCZY'!G14="-","-",IF('S6A - ROBOCZY'!G14="DQ","DQ",IF('S6A - ROBOCZY'!G14&gt;3,180,IF('S6A - ROBOCZY'!G14="","",IF(MOD('S6A - ROBOCZY'!G14,1)=0,'S6A - ROBOCZY'!G14*60,INT('S6A - ROBOCZY'!G14)*60+MOD('S6A - ROBOCZY'!G14,1)*100)))))</f>
        <v>91</v>
      </c>
      <c r="H3" s="20">
        <f>IF('S6A - ROBOCZY'!H14="?","?",IF('S6A - ROBOCZY'!H14="-","-",IF('S6A - ROBOCZY'!H14="DQ","DQ",IF('S6A - ROBOCZY'!H14&gt;3,180,IF('S6A - ROBOCZY'!H14="","",IF(MOD('S6A - ROBOCZY'!H14,1)=0,'S6A - ROBOCZY'!H14*60,INT('S6A - ROBOCZY'!H14)*60+MOD('S6A - ROBOCZY'!H14,1)*100))))))</f>
        <v>180</v>
      </c>
      <c r="I3" s="20">
        <f>IF('S6A - ROBOCZY'!I14="-","-",IF('S6A - ROBOCZY'!I14="DQ","DQ",IF('S6A - ROBOCZY'!I14&gt;3,180,IF('S6A - ROBOCZY'!I14="","",IF(MOD('S6A - ROBOCZY'!I14,1)=0,'S6A - ROBOCZY'!I14*60,INT('S6A - ROBOCZY'!I14)*60+MOD('S6A - ROBOCZY'!I14,1)*100)))))</f>
        <v>180</v>
      </c>
      <c r="J3" s="20" t="str">
        <f>IF('S6A - ROBOCZY'!J14="-","-",IF('S6A - ROBOCZY'!J14="DQ","DQ",IF('S6A - ROBOCZY'!J14="","",IF(MOD('S6A - ROBOCZY'!J14,1)=0,'S6A - ROBOCZY'!J14*60,INT('S6A - ROBOCZY'!J14)*60+MOD('S6A - ROBOCZY'!J14,1)*100))))</f>
        <v/>
      </c>
      <c r="K3" s="20">
        <f t="shared" ref="K3:K20" si="0">IF(G3="","", SUM(G3:J3))</f>
        <v>451</v>
      </c>
      <c r="L3" s="30" t="s">
        <v>48</v>
      </c>
    </row>
    <row r="4" spans="1:15">
      <c r="A4" s="14">
        <v>2</v>
      </c>
      <c r="B4" s="16" t="s">
        <v>98</v>
      </c>
      <c r="C4" s="16" t="s">
        <v>99</v>
      </c>
      <c r="D4" s="16" t="s">
        <v>100</v>
      </c>
      <c r="E4" s="17" t="s">
        <v>101</v>
      </c>
      <c r="F4" s="19">
        <f>'S6A - ROBOCZY'!F10</f>
        <v>35</v>
      </c>
      <c r="G4" s="20">
        <f>IF('S6A - ROBOCZY'!G10="-","-",IF('S6A - ROBOCZY'!G10="DQ","DQ",IF('S6A - ROBOCZY'!G10&gt;3,180,IF('S6A - ROBOCZY'!G10="","",IF(MOD('S6A - ROBOCZY'!G10,1)=0,'S6A - ROBOCZY'!G10*60,INT('S6A - ROBOCZY'!G10)*60+MOD('S6A - ROBOCZY'!G10,1)*100)))))</f>
        <v>157</v>
      </c>
      <c r="H4" s="20">
        <f>IF('S6A - ROBOCZY'!H10="?","?",IF('S6A - ROBOCZY'!H10="-","-",IF('S6A - ROBOCZY'!H10="DQ","DQ",IF('S6A - ROBOCZY'!H10&gt;3,180,IF('S6A - ROBOCZY'!H10="","",IF(MOD('S6A - ROBOCZY'!H10,1)=0,'S6A - ROBOCZY'!H10*60,INT('S6A - ROBOCZY'!H10)*60+MOD('S6A - ROBOCZY'!H10,1)*100))))))</f>
        <v>145.99999999999997</v>
      </c>
      <c r="I4" s="20">
        <f>IF('S6A - ROBOCZY'!I10="-","-",IF('S6A - ROBOCZY'!I10="DQ","DQ",IF('S6A - ROBOCZY'!I10&gt;3,180,IF('S6A - ROBOCZY'!I10="","",IF(MOD('S6A - ROBOCZY'!I10,1)=0,'S6A - ROBOCZY'!I10*60,INT('S6A - ROBOCZY'!I10)*60+MOD('S6A - ROBOCZY'!I10,1)*100)))))</f>
        <v>145.99999999999997</v>
      </c>
      <c r="J4" s="20" t="str">
        <f>IF('S6A - ROBOCZY'!J10="-","-",IF('S6A - ROBOCZY'!J10="DQ","DQ",IF('S6A - ROBOCZY'!J10="","",IF(MOD('S6A - ROBOCZY'!J10,1)=0,'S6A - ROBOCZY'!J10*60,INT('S6A - ROBOCZY'!J10)*60+MOD('S6A - ROBOCZY'!J10,1)*100))))</f>
        <v/>
      </c>
      <c r="K4" s="20">
        <f t="shared" si="0"/>
        <v>449</v>
      </c>
      <c r="L4" s="30" t="s">
        <v>90</v>
      </c>
    </row>
    <row r="5" spans="1:15">
      <c r="A5" s="14">
        <v>3</v>
      </c>
      <c r="B5" s="16" t="s">
        <v>91</v>
      </c>
      <c r="C5" s="16" t="s">
        <v>66</v>
      </c>
      <c r="D5" s="16" t="s">
        <v>93</v>
      </c>
      <c r="E5" s="17" t="s">
        <v>95</v>
      </c>
      <c r="F5" s="19">
        <f>'S6A - ROBOCZY'!F12</f>
        <v>46</v>
      </c>
      <c r="G5" s="20">
        <f>IF('S6A - ROBOCZY'!G12="-","-",IF('S6A - ROBOCZY'!G12="DQ","DQ",IF('S6A - ROBOCZY'!G12&gt;3,180,IF('S6A - ROBOCZY'!G12="","",IF(MOD('S6A - ROBOCZY'!G12,1)=0,'S6A - ROBOCZY'!G12*60,INT('S6A - ROBOCZY'!G12)*60+MOD('S6A - ROBOCZY'!G12,1)*100)))))</f>
        <v>97.000000000000014</v>
      </c>
      <c r="H5" s="20">
        <f>IF('S6A - ROBOCZY'!H12="?","?",IF('S6A - ROBOCZY'!H12="-","-",IF('S6A - ROBOCZY'!H12="DQ","DQ",IF('S6A - ROBOCZY'!H12&gt;3,180,IF('S6A - ROBOCZY'!H12="","",IF(MOD('S6A - ROBOCZY'!H12,1)=0,'S6A - ROBOCZY'!H12*60,INT('S6A - ROBOCZY'!H12)*60+MOD('S6A - ROBOCZY'!H12,1)*100))))))</f>
        <v>180</v>
      </c>
      <c r="I5" s="20">
        <f>IF('S6A - ROBOCZY'!I12="-","-",IF('S6A - ROBOCZY'!I12="DQ","DQ",IF('S6A - ROBOCZY'!I12&gt;3,180,IF('S6A - ROBOCZY'!I12="","",IF(MOD('S6A - ROBOCZY'!I12,1)=0,'S6A - ROBOCZY'!I12*60,INT('S6A - ROBOCZY'!I12)*60+MOD('S6A - ROBOCZY'!I12,1)*100)))))</f>
        <v>120.99999999999997</v>
      </c>
      <c r="J5" s="20" t="str">
        <f>IF('S6A - ROBOCZY'!J12="-","-",IF('S6A - ROBOCZY'!J12="DQ","DQ",IF('S6A - ROBOCZY'!J12="","",IF(MOD('S6A - ROBOCZY'!J12,1)=0,'S6A - ROBOCZY'!J12*60,INT('S6A - ROBOCZY'!J12)*60+MOD('S6A - ROBOCZY'!J12,1)*100))))</f>
        <v/>
      </c>
      <c r="K5" s="20">
        <f t="shared" si="0"/>
        <v>398</v>
      </c>
      <c r="L5" s="30" t="s">
        <v>130</v>
      </c>
    </row>
    <row r="6" spans="1:15">
      <c r="A6" s="14">
        <v>4</v>
      </c>
      <c r="B6" s="16" t="s">
        <v>16</v>
      </c>
      <c r="C6" s="16" t="s">
        <v>18</v>
      </c>
      <c r="D6" s="16" t="s">
        <v>19</v>
      </c>
      <c r="E6" s="17" t="s">
        <v>21</v>
      </c>
      <c r="F6" s="19">
        <f>'S6A - ROBOCZY'!F19</f>
        <v>78</v>
      </c>
      <c r="G6" s="20">
        <f>IF('S6A - ROBOCZY'!G19="-","-",IF('S6A - ROBOCZY'!G19="DQ","DQ",IF('S6A - ROBOCZY'!G19&gt;3,180,IF('S6A - ROBOCZY'!G19="","",IF(MOD('S6A - ROBOCZY'!G19,1)=0,'S6A - ROBOCZY'!G19*60,INT('S6A - ROBOCZY'!G19)*60+MOD('S6A - ROBOCZY'!G19,1)*100)))))</f>
        <v>104</v>
      </c>
      <c r="H6" s="20">
        <f>IF('S6A - ROBOCZY'!H19="?","?",IF('S6A - ROBOCZY'!H19="-","-",IF('S6A - ROBOCZY'!H19="DQ","DQ",IF('S6A - ROBOCZY'!H19&gt;3,180,IF('S6A - ROBOCZY'!H19="","",IF(MOD('S6A - ROBOCZY'!H19,1)=0,'S6A - ROBOCZY'!H19*60,INT('S6A - ROBOCZY'!H19)*60+MOD('S6A - ROBOCZY'!H19,1)*100))))))</f>
        <v>180</v>
      </c>
      <c r="I6" s="20">
        <f>IF('S6A - ROBOCZY'!I19="-","-",IF('S6A - ROBOCZY'!I19="DQ","DQ",IF('S6A - ROBOCZY'!I19&gt;3,180,IF('S6A - ROBOCZY'!I19="","",IF(MOD('S6A - ROBOCZY'!I19,1)=0,'S6A - ROBOCZY'!I19*60,INT('S6A - ROBOCZY'!I19)*60+MOD('S6A - ROBOCZY'!I19,1)*100)))))</f>
        <v>90</v>
      </c>
      <c r="J6" s="20" t="str">
        <f>IF('S6A - ROBOCZY'!J19="-","-",IF('S6A - ROBOCZY'!J19="DQ","DQ",IF('S6A - ROBOCZY'!J19="","",IF(MOD('S6A - ROBOCZY'!J19,1)=0,'S6A - ROBOCZY'!J19*60,INT('S6A - ROBOCZY'!J19)*60+MOD('S6A - ROBOCZY'!J19,1)*100))))</f>
        <v/>
      </c>
      <c r="K6" s="20">
        <f t="shared" si="0"/>
        <v>374</v>
      </c>
      <c r="L6" s="33">
        <v>4</v>
      </c>
    </row>
    <row r="7" spans="1:15">
      <c r="A7" s="14">
        <v>5</v>
      </c>
      <c r="B7" s="16" t="s">
        <v>17</v>
      </c>
      <c r="C7" s="16" t="s">
        <v>20</v>
      </c>
      <c r="D7" s="16" t="s">
        <v>22</v>
      </c>
      <c r="E7" s="18" t="s">
        <v>23</v>
      </c>
      <c r="F7" s="19" t="str">
        <f>'S6A - ROBOCZY'!F7</f>
        <v>8A</v>
      </c>
      <c r="G7" s="20">
        <f>IF('S6A - ROBOCZY'!G7="-","-",IF('S6A - ROBOCZY'!G7="DQ","DQ",IF('S6A - ROBOCZY'!G7&gt;3,180,IF('S6A - ROBOCZY'!G7="","",IF(MOD('S6A - ROBOCZY'!G7,1)=0,'S6A - ROBOCZY'!G7*60,INT('S6A - ROBOCZY'!G7)*60+MOD('S6A - ROBOCZY'!G7,1)*100)))))</f>
        <v>67</v>
      </c>
      <c r="H7" s="20">
        <f>IF('S6A - ROBOCZY'!H7="?","?",IF('S6A - ROBOCZY'!H7="-","-",IF('S6A - ROBOCZY'!H7="DQ","DQ",IF('S6A - ROBOCZY'!H7&gt;3,180,IF('S6A - ROBOCZY'!H7="","",IF(MOD('S6A - ROBOCZY'!H7,1)=0,'S6A - ROBOCZY'!H7*60,INT('S6A - ROBOCZY'!H7)*60+MOD('S6A - ROBOCZY'!H7,1)*100))))))</f>
        <v>120</v>
      </c>
      <c r="I7" s="20">
        <f>IF('S6A - ROBOCZY'!I7="-","-",IF('S6A - ROBOCZY'!I7="DQ","DQ",IF('S6A - ROBOCZY'!I7&gt;3,180,IF('S6A - ROBOCZY'!I7="","",IF(MOD('S6A - ROBOCZY'!I7,1)=0,'S6A - ROBOCZY'!I7*60,INT('S6A - ROBOCZY'!I7)*60+MOD('S6A - ROBOCZY'!I7,1)*100)))))</f>
        <v>168</v>
      </c>
      <c r="J7" s="20" t="str">
        <f>IF('S6A - ROBOCZY'!J7="-","-",IF('S6A - ROBOCZY'!J7="DQ","DQ",IF('S6A - ROBOCZY'!J7="","",IF(MOD('S6A - ROBOCZY'!J7,1)=0,'S6A - ROBOCZY'!J7*60,INT('S6A - ROBOCZY'!J7)*60+MOD('S6A - ROBOCZY'!J7,1)*100))))</f>
        <v/>
      </c>
      <c r="K7" s="20">
        <f t="shared" si="0"/>
        <v>355</v>
      </c>
      <c r="L7" s="33">
        <v>5</v>
      </c>
    </row>
    <row r="8" spans="1:15">
      <c r="A8" s="14">
        <v>6</v>
      </c>
      <c r="B8" s="16" t="s">
        <v>65</v>
      </c>
      <c r="C8" s="16" t="s">
        <v>66</v>
      </c>
      <c r="D8" s="34" t="s">
        <v>93</v>
      </c>
      <c r="E8" s="18" t="s">
        <v>68</v>
      </c>
      <c r="F8" s="19">
        <f>'S6A - ROBOCZY'!F5</f>
        <v>30</v>
      </c>
      <c r="G8" s="20">
        <f>IF('S6A - ROBOCZY'!G5="-","-",IF('S6A - ROBOCZY'!G5="DQ","DQ",IF('S6A - ROBOCZY'!G5&gt;3,180,IF('S6A - ROBOCZY'!G5="","",IF(MOD('S6A - ROBOCZY'!G5,1)=0,'S6A - ROBOCZY'!G5*60,INT('S6A - ROBOCZY'!G5)*60+MOD('S6A - ROBOCZY'!G5,1)*100)))))</f>
        <v>90</v>
      </c>
      <c r="H8" s="20">
        <f>IF('S6A - ROBOCZY'!H5="?","?",IF('S6A - ROBOCZY'!H5="-","-",IF('S6A - ROBOCZY'!H5="DQ","DQ",IF('S6A - ROBOCZY'!H5&gt;3,180,IF('S6A - ROBOCZY'!H5="","",IF(MOD('S6A - ROBOCZY'!H5,1)=0,'S6A - ROBOCZY'!H5*60,INT('S6A - ROBOCZY'!H5)*60+MOD('S6A - ROBOCZY'!H5,1)*100))))))</f>
        <v>180</v>
      </c>
      <c r="I8" s="20">
        <f>IF('S6A - ROBOCZY'!I5="-","-",IF('S6A - ROBOCZY'!I5="DQ","DQ",IF('S6A - ROBOCZY'!I5&gt;3,180,IF('S6A - ROBOCZY'!I5="","",IF(MOD('S6A - ROBOCZY'!I5,1)=0,'S6A - ROBOCZY'!I5*60,INT('S6A - ROBOCZY'!I5)*60+MOD('S6A - ROBOCZY'!I5,1)*100)))))</f>
        <v>80</v>
      </c>
      <c r="J8" s="20" t="str">
        <f>IF('S6A - ROBOCZY'!J5="-","-",IF('S6A - ROBOCZY'!J5="DQ","DQ",IF('S6A - ROBOCZY'!J5="","",IF(MOD('S6A - ROBOCZY'!J5,1)=0,'S6A - ROBOCZY'!J5*60,INT('S6A - ROBOCZY'!J5)*60+MOD('S6A - ROBOCZY'!J5,1)*100))))</f>
        <v/>
      </c>
      <c r="K8" s="20">
        <f t="shared" si="0"/>
        <v>350</v>
      </c>
      <c r="L8" s="33">
        <v>6</v>
      </c>
    </row>
    <row r="9" spans="1:15">
      <c r="A9" s="14">
        <v>7</v>
      </c>
      <c r="B9" s="16" t="s">
        <v>109</v>
      </c>
      <c r="C9" s="16" t="s">
        <v>110</v>
      </c>
      <c r="D9" s="16" t="s">
        <v>107</v>
      </c>
      <c r="E9" s="17" t="s">
        <v>111</v>
      </c>
      <c r="F9" s="19">
        <f>'S6A - ROBOCZY'!F17</f>
        <v>27</v>
      </c>
      <c r="G9" s="20">
        <f>IF('S6A - ROBOCZY'!G17="-","-",IF('S6A - ROBOCZY'!G17="DQ","DQ",IF('S6A - ROBOCZY'!G17&gt;3,180,IF('S6A - ROBOCZY'!G17="","",IF(MOD('S6A - ROBOCZY'!G17,1)=0,'S6A - ROBOCZY'!G17*60,INT('S6A - ROBOCZY'!G17)*60+MOD('S6A - ROBOCZY'!G17,1)*100)))))</f>
        <v>57.999999999999993</v>
      </c>
      <c r="H9" s="20">
        <f>IF('S6A - ROBOCZY'!H17="?","?",IF('S6A - ROBOCZY'!H17="-","-",IF('S6A - ROBOCZY'!H17="DQ","DQ",IF('S6A - ROBOCZY'!H17&gt;3,180,IF('S6A - ROBOCZY'!H17="","",IF(MOD('S6A - ROBOCZY'!H17,1)=0,'S6A - ROBOCZY'!H17*60,INT('S6A - ROBOCZY'!H17)*60+MOD('S6A - ROBOCZY'!H17,1)*100))))))</f>
        <v>180</v>
      </c>
      <c r="I9" s="20">
        <f>IF('S6A - ROBOCZY'!I17="-","-",IF('S6A - ROBOCZY'!I17="DQ","DQ",IF('S6A - ROBOCZY'!I17&gt;3,180,IF('S6A - ROBOCZY'!I17="","",IF(MOD('S6A - ROBOCZY'!I17,1)=0,'S6A - ROBOCZY'!I17*60,INT('S6A - ROBOCZY'!I17)*60+MOD('S6A - ROBOCZY'!I17,1)*100)))))</f>
        <v>107</v>
      </c>
      <c r="J9" s="20" t="str">
        <f>IF('S6A - ROBOCZY'!J17="-","-",IF('S6A - ROBOCZY'!J17="DQ","DQ",IF('S6A - ROBOCZY'!J17="","",IF(MOD('S6A - ROBOCZY'!J17,1)=0,'S6A - ROBOCZY'!J17*60,INT('S6A - ROBOCZY'!J17)*60+MOD('S6A - ROBOCZY'!J17,1)*100))))</f>
        <v/>
      </c>
      <c r="K9" s="20">
        <f t="shared" si="0"/>
        <v>345</v>
      </c>
      <c r="L9" s="33">
        <v>7</v>
      </c>
    </row>
    <row r="10" spans="1:15">
      <c r="A10" s="14">
        <v>8</v>
      </c>
      <c r="B10" s="16" t="s">
        <v>84</v>
      </c>
      <c r="C10" s="16" t="s">
        <v>20</v>
      </c>
      <c r="D10" s="16" t="s">
        <v>22</v>
      </c>
      <c r="E10" s="18" t="s">
        <v>85</v>
      </c>
      <c r="F10" s="19">
        <f>'S6A - ROBOCZY'!F6</f>
        <v>47</v>
      </c>
      <c r="G10" s="20">
        <f>IF('S6A - ROBOCZY'!G6="-","-",IF('S6A - ROBOCZY'!G6="DQ","DQ",IF('S6A - ROBOCZY'!G6&gt;3,180,IF('S6A - ROBOCZY'!G6="","",IF(MOD('S6A - ROBOCZY'!G6,1)=0,'S6A - ROBOCZY'!G6*60,INT('S6A - ROBOCZY'!G6)*60+MOD('S6A - ROBOCZY'!G6,1)*100)))))</f>
        <v>91</v>
      </c>
      <c r="H10" s="20">
        <f>IF('S6A - ROBOCZY'!H6="?","?",IF('S6A - ROBOCZY'!H6="-","-",IF('S6A - ROBOCZY'!H6="DQ","DQ",IF('S6A - ROBOCZY'!H6&gt;3,180,IF('S6A - ROBOCZY'!H6="","",IF(MOD('S6A - ROBOCZY'!H6,1)=0,'S6A - ROBOCZY'!H6*60,INT('S6A - ROBOCZY'!H6)*60+MOD('S6A - ROBOCZY'!H6,1)*100))))))</f>
        <v>147.99999999999997</v>
      </c>
      <c r="I10" s="20">
        <f>IF('S6A - ROBOCZY'!I6="-","-",IF('S6A - ROBOCZY'!I6="DQ","DQ",IF('S6A - ROBOCZY'!I6&gt;3,180,IF('S6A - ROBOCZY'!I6="","",IF(MOD('S6A - ROBOCZY'!I6,1)=0,'S6A - ROBOCZY'!I6*60,INT('S6A - ROBOCZY'!I6)*60+MOD('S6A - ROBOCZY'!I6,1)*100)))))</f>
        <v>97.999999999999986</v>
      </c>
      <c r="J10" s="20" t="str">
        <f>IF('S6A - ROBOCZY'!J6="-","-",IF('S6A - ROBOCZY'!J6="DQ","DQ",IF('S6A - ROBOCZY'!J6="","",IF(MOD('S6A - ROBOCZY'!J6,1)=0,'S6A - ROBOCZY'!J6*60,INT('S6A - ROBOCZY'!J6)*60+MOD('S6A - ROBOCZY'!J6,1)*100))))</f>
        <v/>
      </c>
      <c r="K10" s="20">
        <f t="shared" si="0"/>
        <v>336.99999999999994</v>
      </c>
      <c r="L10" s="33">
        <v>8</v>
      </c>
    </row>
    <row r="11" spans="1:15">
      <c r="A11" s="14">
        <v>9</v>
      </c>
      <c r="B11" s="16" t="s">
        <v>112</v>
      </c>
      <c r="C11" s="16" t="s">
        <v>113</v>
      </c>
      <c r="D11" s="16" t="s">
        <v>114</v>
      </c>
      <c r="E11" s="17" t="s">
        <v>115</v>
      </c>
      <c r="F11" s="19">
        <f>'S6A - ROBOCZY'!F18</f>
        <v>44</v>
      </c>
      <c r="G11" s="20">
        <f>IF('S6A - ROBOCZY'!G18="-","-",IF('S6A - ROBOCZY'!G18="DQ","DQ",IF('S6A - ROBOCZY'!G18&gt;3,180,IF('S6A - ROBOCZY'!G18="","",IF(MOD('S6A - ROBOCZY'!G18,1)=0,'S6A - ROBOCZY'!G18*60,INT('S6A - ROBOCZY'!G18)*60+MOD('S6A - ROBOCZY'!G18,1)*100)))))</f>
        <v>86</v>
      </c>
      <c r="H11" s="20">
        <f>IF('S6A - ROBOCZY'!H18="?","?",IF('S6A - ROBOCZY'!H18="-","-",IF('S6A - ROBOCZY'!H18="DQ","DQ",IF('S6A - ROBOCZY'!H18&gt;3,180,IF('S6A - ROBOCZY'!H18="","",IF(MOD('S6A - ROBOCZY'!H18,1)=0,'S6A - ROBOCZY'!H18*60,INT('S6A - ROBOCZY'!H18)*60+MOD('S6A - ROBOCZY'!H18,1)*100))))))</f>
        <v>131</v>
      </c>
      <c r="I11" s="20">
        <f>IF('S6A - ROBOCZY'!I18="-","-",IF('S6A - ROBOCZY'!I18="DQ","DQ",IF('S6A - ROBOCZY'!I18&gt;3,180,IF('S6A - ROBOCZY'!I18="","",IF(MOD('S6A - ROBOCZY'!I18,1)=0,'S6A - ROBOCZY'!I18*60,INT('S6A - ROBOCZY'!I18)*60+MOD('S6A - ROBOCZY'!I18,1)*100)))))</f>
        <v>90</v>
      </c>
      <c r="J11" s="20" t="str">
        <f>IF('S6A - ROBOCZY'!J18="-","-",IF('S6A - ROBOCZY'!J18="DQ","DQ",IF('S6A - ROBOCZY'!J18="","",IF(MOD('S6A - ROBOCZY'!J18,1)=0,'S6A - ROBOCZY'!J18*60,INT('S6A - ROBOCZY'!J18)*60+MOD('S6A - ROBOCZY'!J18,1)*100))))</f>
        <v/>
      </c>
      <c r="K11" s="20">
        <f t="shared" si="0"/>
        <v>307</v>
      </c>
      <c r="L11" s="33">
        <v>9</v>
      </c>
    </row>
    <row r="12" spans="1:15">
      <c r="A12" s="14">
        <v>10</v>
      </c>
      <c r="B12" s="16" t="s">
        <v>102</v>
      </c>
      <c r="C12" s="16" t="s">
        <v>103</v>
      </c>
      <c r="D12" s="16" t="s">
        <v>100</v>
      </c>
      <c r="E12" s="17" t="s">
        <v>104</v>
      </c>
      <c r="F12" s="19">
        <f>'S6A - ROBOCZY'!F11</f>
        <v>38</v>
      </c>
      <c r="G12" s="20">
        <f>IF('S6A - ROBOCZY'!G11="-","-",IF('S6A - ROBOCZY'!G11="DQ","DQ",IF('S6A - ROBOCZY'!G11&gt;3,180,IF('S6A - ROBOCZY'!G11="","",IF(MOD('S6A - ROBOCZY'!G11,1)=0,'S6A - ROBOCZY'!G11*60,INT('S6A - ROBOCZY'!G11)*60+MOD('S6A - ROBOCZY'!G11,1)*100)))))</f>
        <v>74.999999999999986</v>
      </c>
      <c r="H12" s="20">
        <f>IF('S6A - ROBOCZY'!H11="?","?",IF('S6A - ROBOCZY'!H11="-","-",IF('S6A - ROBOCZY'!H11="DQ","DQ",IF('S6A - ROBOCZY'!H11&gt;3,180,IF('S6A - ROBOCZY'!H11="","",IF(MOD('S6A - ROBOCZY'!H11,1)=0,'S6A - ROBOCZY'!H11*60,INT('S6A - ROBOCZY'!H11)*60+MOD('S6A - ROBOCZY'!H11,1)*100))))))</f>
        <v>142.00000000000003</v>
      </c>
      <c r="I12" s="20">
        <f>IF('S6A - ROBOCZY'!I11="-","-",IF('S6A - ROBOCZY'!I11="DQ","DQ",IF('S6A - ROBOCZY'!I11&gt;3,180,IF('S6A - ROBOCZY'!I11="","",IF(MOD('S6A - ROBOCZY'!I11,1)=0,'S6A - ROBOCZY'!I11*60,INT('S6A - ROBOCZY'!I11)*60+MOD('S6A - ROBOCZY'!I11,1)*100)))))</f>
        <v>84</v>
      </c>
      <c r="J12" s="20" t="str">
        <f>IF('S6A - ROBOCZY'!J11="-","-",IF('S6A - ROBOCZY'!J11="DQ","DQ",IF('S6A - ROBOCZY'!J11="","",IF(MOD('S6A - ROBOCZY'!J11,1)=0,'S6A - ROBOCZY'!J11*60,INT('S6A - ROBOCZY'!J11)*60+MOD('S6A - ROBOCZY'!J11,1)*100))))</f>
        <v/>
      </c>
      <c r="K12" s="20">
        <f t="shared" si="0"/>
        <v>301</v>
      </c>
      <c r="L12" s="33">
        <v>10</v>
      </c>
    </row>
    <row r="13" spans="1:15">
      <c r="A13" s="14">
        <v>11</v>
      </c>
      <c r="B13" s="16" t="s">
        <v>45</v>
      </c>
      <c r="C13" s="16" t="s">
        <v>46</v>
      </c>
      <c r="D13" s="16" t="s">
        <v>22</v>
      </c>
      <c r="E13" s="17" t="s">
        <v>47</v>
      </c>
      <c r="F13" s="19">
        <f>'S6A - ROBOCZY'!F2</f>
        <v>50</v>
      </c>
      <c r="G13" s="20">
        <f>IF('S6A - ROBOCZY'!G2="-","-",IF('S6A - ROBOCZY'!G2="DQ","DQ",IF('S6A - ROBOCZY'!G2&gt;3,180,IF('S6A - ROBOCZY'!G2="","",IF(MOD('S6A - ROBOCZY'!G2,1)=0,'S6A - ROBOCZY'!G2*60,INT('S6A - ROBOCZY'!G2)*60+MOD('S6A - ROBOCZY'!G2,1)*100)))))</f>
        <v>97.999999999999986</v>
      </c>
      <c r="H13" s="20">
        <f>IF('S6A - ROBOCZY'!H2="?","?",IF('S6A - ROBOCZY'!H2="-","-",IF('S6A - ROBOCZY'!H2="DQ","DQ",IF('S6A - ROBOCZY'!H2&gt;3,180,IF('S6A - ROBOCZY'!H2="","",IF(MOD('S6A - ROBOCZY'!H2,1)=0,'S6A - ROBOCZY'!H2*60,INT('S6A - ROBOCZY'!H2)*60+MOD('S6A - ROBOCZY'!H2,1)*100))))))</f>
        <v>63</v>
      </c>
      <c r="I13" s="20">
        <f>IF('S6A - ROBOCZY'!I2="-","-",IF('S6A - ROBOCZY'!I2="DQ","DQ",IF('S6A - ROBOCZY'!I2&gt;3,180,IF('S6A - ROBOCZY'!I2="","",IF(MOD('S6A - ROBOCZY'!I2,1)=0,'S6A - ROBOCZY'!I2*60,INT('S6A - ROBOCZY'!I2)*60+MOD('S6A - ROBOCZY'!I2,1)*100)))))</f>
        <v>140.00000000000003</v>
      </c>
      <c r="J13" s="20" t="str">
        <f>IF('S6A - ROBOCZY'!J2="-","-",IF('S6A - ROBOCZY'!J2="DQ","DQ",IF('S6A - ROBOCZY'!J2="","",IF(MOD('S6A - ROBOCZY'!J2,1)=0,'S6A - ROBOCZY'!J2*60,INT('S6A - ROBOCZY'!J2)*60+MOD('S6A - ROBOCZY'!J2,1)*100))))</f>
        <v/>
      </c>
      <c r="K13" s="20">
        <f t="shared" si="0"/>
        <v>301</v>
      </c>
      <c r="L13" s="33">
        <v>11</v>
      </c>
    </row>
    <row r="14" spans="1:15">
      <c r="A14" s="14">
        <v>12</v>
      </c>
      <c r="B14" s="16" t="s">
        <v>49</v>
      </c>
      <c r="C14" s="16" t="s">
        <v>50</v>
      </c>
      <c r="D14" s="16" t="s">
        <v>22</v>
      </c>
      <c r="E14" s="18" t="s">
        <v>51</v>
      </c>
      <c r="F14" s="19" t="str">
        <f>'S6A - ROBOCZY'!F13</f>
        <v>9B</v>
      </c>
      <c r="G14" s="20">
        <f>IF('S6A - ROBOCZY'!G13="-","-",IF('S6A - ROBOCZY'!G13="DQ","DQ",IF('S6A - ROBOCZY'!G13&gt;3,180,IF('S6A - ROBOCZY'!G13="","",IF(MOD('S6A - ROBOCZY'!G13,1)=0,'S6A - ROBOCZY'!G13*60,INT('S6A - ROBOCZY'!G13)*60+MOD('S6A - ROBOCZY'!G13,1)*100)))))</f>
        <v>93</v>
      </c>
      <c r="H14" s="20">
        <f>IF('S6A - ROBOCZY'!H13="?","?",IF('S6A - ROBOCZY'!H13="-","-",IF('S6A - ROBOCZY'!H13="DQ","DQ",IF('S6A - ROBOCZY'!H13&gt;3,180,IF('S6A - ROBOCZY'!H13="","",IF(MOD('S6A - ROBOCZY'!H13,1)=0,'S6A - ROBOCZY'!H13*60,INT('S6A - ROBOCZY'!H13)*60+MOD('S6A - ROBOCZY'!H13,1)*100))))))</f>
        <v>92</v>
      </c>
      <c r="I14" s="20">
        <f>IF('S6A - ROBOCZY'!I13="-","-",IF('S6A - ROBOCZY'!I13="DQ","DQ",IF('S6A - ROBOCZY'!I13&gt;3,180,IF('S6A - ROBOCZY'!I13="","",IF(MOD('S6A - ROBOCZY'!I13,1)=0,'S6A - ROBOCZY'!I13*60,INT('S6A - ROBOCZY'!I13)*60+MOD('S6A - ROBOCZY'!I13,1)*100)))))</f>
        <v>100</v>
      </c>
      <c r="J14" s="20" t="str">
        <f>IF('S6A - ROBOCZY'!J13="-","-",IF('S6A - ROBOCZY'!J13="DQ","DQ",IF('S6A - ROBOCZY'!J13="","",IF(MOD('S6A - ROBOCZY'!J13,1)=0,'S6A - ROBOCZY'!J13*60,INT('S6A - ROBOCZY'!J13)*60+MOD('S6A - ROBOCZY'!J13,1)*100))))</f>
        <v/>
      </c>
      <c r="K14" s="20">
        <f t="shared" si="0"/>
        <v>285</v>
      </c>
      <c r="L14" s="33">
        <v>12</v>
      </c>
    </row>
    <row r="15" spans="1:15">
      <c r="A15" s="14">
        <v>13</v>
      </c>
      <c r="B15" s="16" t="s">
        <v>86</v>
      </c>
      <c r="C15" s="16" t="s">
        <v>87</v>
      </c>
      <c r="D15" s="16" t="s">
        <v>88</v>
      </c>
      <c r="E15" s="17" t="s">
        <v>89</v>
      </c>
      <c r="F15" s="19">
        <f>'S6A - ROBOCZY'!F8</f>
        <v>40</v>
      </c>
      <c r="G15" s="20">
        <f>IF('S6A - ROBOCZY'!G8="-","-",IF('S6A - ROBOCZY'!G8="DQ","DQ",IF('S6A - ROBOCZY'!G8&gt;3,180,IF('S6A - ROBOCZY'!G8="","",IF(MOD('S6A - ROBOCZY'!G8,1)=0,'S6A - ROBOCZY'!G8*60,INT('S6A - ROBOCZY'!G8)*60+MOD('S6A - ROBOCZY'!G8,1)*100)))))</f>
        <v>78</v>
      </c>
      <c r="H15" s="20">
        <f>IF('S6A - ROBOCZY'!H8="?","?",IF('S6A - ROBOCZY'!H8="-","-",IF('S6A - ROBOCZY'!H8="DQ","DQ",IF('S6A - ROBOCZY'!H8&gt;3,180,IF('S6A - ROBOCZY'!H8="","",IF(MOD('S6A - ROBOCZY'!H8,1)=0,'S6A - ROBOCZY'!H8*60,INT('S6A - ROBOCZY'!H8)*60+MOD('S6A - ROBOCZY'!H8,1)*100))))))</f>
        <v>120</v>
      </c>
      <c r="I15" s="20">
        <f>IF('S6A - ROBOCZY'!I8="-","-",IF('S6A - ROBOCZY'!I8="DQ","DQ",IF('S6A - ROBOCZY'!I8&gt;3,180,IF('S6A - ROBOCZY'!I8="","",IF(MOD('S6A - ROBOCZY'!I8,1)=0,'S6A - ROBOCZY'!I8*60,INT('S6A - ROBOCZY'!I8)*60+MOD('S6A - ROBOCZY'!I8,1)*100)))))</f>
        <v>81</v>
      </c>
      <c r="J15" s="20" t="str">
        <f>IF('S6A - ROBOCZY'!J8="-","-",IF('S6A - ROBOCZY'!J8="DQ","DQ",IF('S6A - ROBOCZY'!J8="","",IF(MOD('S6A - ROBOCZY'!J8,1)=0,'S6A - ROBOCZY'!J8*60,INT('S6A - ROBOCZY'!J8)*60+MOD('S6A - ROBOCZY'!J8,1)*100))))</f>
        <v/>
      </c>
      <c r="K15" s="20">
        <f t="shared" si="0"/>
        <v>279</v>
      </c>
      <c r="L15" s="33">
        <v>13</v>
      </c>
    </row>
    <row r="16" spans="1:15">
      <c r="A16" s="14">
        <v>14</v>
      </c>
      <c r="B16" s="16" t="s">
        <v>105</v>
      </c>
      <c r="C16" s="16" t="s">
        <v>106</v>
      </c>
      <c r="D16" s="16" t="s">
        <v>107</v>
      </c>
      <c r="E16" s="17" t="s">
        <v>108</v>
      </c>
      <c r="F16" s="19">
        <f>'S6A - ROBOCZY'!F16</f>
        <v>55</v>
      </c>
      <c r="G16" s="20">
        <f>IF('S6A - ROBOCZY'!G16="-","-",IF('S6A - ROBOCZY'!G16="DQ","DQ",IF('S6A - ROBOCZY'!G16&gt;3,180,IF('S6A - ROBOCZY'!G16="","",IF(MOD('S6A - ROBOCZY'!G16,1)=0,'S6A - ROBOCZY'!G16*60,INT('S6A - ROBOCZY'!G16)*60+MOD('S6A - ROBOCZY'!G16,1)*100)))))</f>
        <v>95</v>
      </c>
      <c r="H16" s="20">
        <f>IF('S6A - ROBOCZY'!H16="?","?",IF('S6A - ROBOCZY'!H16="-","-",IF('S6A - ROBOCZY'!H16="DQ","DQ",IF('S6A - ROBOCZY'!H16&gt;3,180,IF('S6A - ROBOCZY'!H16="","",IF(MOD('S6A - ROBOCZY'!H16,1)=0,'S6A - ROBOCZY'!H16*60,INT('S6A - ROBOCZY'!H16)*60+MOD('S6A - ROBOCZY'!H16,1)*100))))))</f>
        <v>180</v>
      </c>
      <c r="I16" s="20" t="str">
        <f>IF('S6A - ROBOCZY'!I16="-","-",IF('S6A - ROBOCZY'!I16="DQ","DQ",IF('S6A - ROBOCZY'!I16&gt;3,180,IF('S6A - ROBOCZY'!I16="","",IF(MOD('S6A - ROBOCZY'!I16,1)=0,'S6A - ROBOCZY'!I16*60,INT('S6A - ROBOCZY'!I16)*60+MOD('S6A - ROBOCZY'!I16,1)*100)))))</f>
        <v>-</v>
      </c>
      <c r="J16" s="20" t="str">
        <f>IF('S6A - ROBOCZY'!J16="-","-",IF('S6A - ROBOCZY'!J16="DQ","DQ",IF('S6A - ROBOCZY'!J16="","",IF(MOD('S6A - ROBOCZY'!J16,1)=0,'S6A - ROBOCZY'!J16*60,INT('S6A - ROBOCZY'!J16)*60+MOD('S6A - ROBOCZY'!J16,1)*100))))</f>
        <v/>
      </c>
      <c r="K16" s="20">
        <f t="shared" si="0"/>
        <v>275</v>
      </c>
      <c r="L16" s="33">
        <v>14</v>
      </c>
    </row>
    <row r="17" spans="1:12">
      <c r="A17" s="14">
        <v>15</v>
      </c>
      <c r="B17" s="16" t="s">
        <v>38</v>
      </c>
      <c r="C17" s="16" t="s">
        <v>39</v>
      </c>
      <c r="D17" s="16" t="s">
        <v>35</v>
      </c>
      <c r="E17" s="18" t="s">
        <v>40</v>
      </c>
      <c r="F17" s="19">
        <f>'S6A - ROBOCZY'!F4</f>
        <v>60</v>
      </c>
      <c r="G17" s="20">
        <f>IF('S6A - ROBOCZY'!G4="-","-",IF('S6A - ROBOCZY'!G4="DQ","DQ",IF('S6A - ROBOCZY'!G4&gt;3,180,IF('S6A - ROBOCZY'!G4="","",IF(MOD('S6A - ROBOCZY'!G4,1)=0,'S6A - ROBOCZY'!G4*60,INT('S6A - ROBOCZY'!G4)*60+MOD('S6A - ROBOCZY'!G4,1)*100)))))</f>
        <v>64</v>
      </c>
      <c r="H17" s="20">
        <f>IF('S6A - ROBOCZY'!H4="?","?",IF('S6A - ROBOCZY'!H4="-","-",IF('S6A - ROBOCZY'!H4="DQ","DQ",IF('S6A - ROBOCZY'!H4&gt;3,180,IF('S6A - ROBOCZY'!H4="","",IF(MOD('S6A - ROBOCZY'!H4,1)=0,'S6A - ROBOCZY'!H4*60,INT('S6A - ROBOCZY'!H4)*60+MOD('S6A - ROBOCZY'!H4,1)*100))))))</f>
        <v>106</v>
      </c>
      <c r="I17" s="20">
        <f>IF('S6A - ROBOCZY'!I4="-","-",IF('S6A - ROBOCZY'!I4="DQ","DQ",IF('S6A - ROBOCZY'!I4&gt;3,180,IF('S6A - ROBOCZY'!I4="","",IF(MOD('S6A - ROBOCZY'!I4,1)=0,'S6A - ROBOCZY'!I4*60,INT('S6A - ROBOCZY'!I4)*60+MOD('S6A - ROBOCZY'!I4,1)*100)))))</f>
        <v>82</v>
      </c>
      <c r="J17" s="20" t="str">
        <f>IF('S6A - ROBOCZY'!J4="-","-",IF('S6A - ROBOCZY'!J4="DQ","DQ",IF('S6A - ROBOCZY'!J4="","",IF(MOD('S6A - ROBOCZY'!J4,1)=0,'S6A - ROBOCZY'!J4*60,INT('S6A - ROBOCZY'!J4)*60+MOD('S6A - ROBOCZY'!J4,1)*100))))</f>
        <v/>
      </c>
      <c r="K17" s="20">
        <f t="shared" si="0"/>
        <v>252</v>
      </c>
      <c r="L17" s="33">
        <v>15</v>
      </c>
    </row>
    <row r="18" spans="1:12">
      <c r="A18" s="14">
        <v>16</v>
      </c>
      <c r="B18" s="16" t="s">
        <v>69</v>
      </c>
      <c r="C18" s="16" t="s">
        <v>70</v>
      </c>
      <c r="D18" s="16" t="s">
        <v>71</v>
      </c>
      <c r="E18" s="18" t="s">
        <v>72</v>
      </c>
      <c r="F18" s="19">
        <f>'S6A - ROBOCZY'!F15</f>
        <v>0</v>
      </c>
      <c r="G18" s="20">
        <f>IF('S6A - ROBOCZY'!G15="-","-",IF('S6A - ROBOCZY'!G15="DQ","DQ",IF('S6A - ROBOCZY'!G15&gt;3,180,IF('S6A - ROBOCZY'!G15="","",IF(MOD('S6A - ROBOCZY'!G15,1)=0,'S6A - ROBOCZY'!G15*60,INT('S6A - ROBOCZY'!G15)*60+MOD('S6A - ROBOCZY'!G15,1)*100)))))</f>
        <v>93</v>
      </c>
      <c r="H18" s="20" t="str">
        <f>IF('S6A - ROBOCZY'!H15="?","?",IF('S6A - ROBOCZY'!H15="-","-",IF('S6A - ROBOCZY'!H15="DQ","DQ",IF('S6A - ROBOCZY'!H15&gt;3,180,IF('S6A - ROBOCZY'!H15="","",IF(MOD('S6A - ROBOCZY'!H15,1)=0,'S6A - ROBOCZY'!H15*60,INT('S6A - ROBOCZY'!H15)*60+MOD('S6A - ROBOCZY'!H15,1)*100))))))</f>
        <v>DQ</v>
      </c>
      <c r="I18" s="20">
        <f>IF('S6A - ROBOCZY'!I15="-","-",IF('S6A - ROBOCZY'!I15="DQ","DQ",IF('S6A - ROBOCZY'!I15&gt;3,180,IF('S6A - ROBOCZY'!I15="","",IF(MOD('S6A - ROBOCZY'!I15,1)=0,'S6A - ROBOCZY'!I15*60,INT('S6A - ROBOCZY'!I15)*60+MOD('S6A - ROBOCZY'!I15,1)*100)))))</f>
        <v>113</v>
      </c>
      <c r="J18" s="20" t="str">
        <f>IF('S6A - ROBOCZY'!J15="-","-",IF('S6A - ROBOCZY'!J15="DQ","DQ",IF('S6A - ROBOCZY'!J15="","",IF(MOD('S6A - ROBOCZY'!J15,1)=0,'S6A - ROBOCZY'!J15*60,INT('S6A - ROBOCZY'!J15)*60+MOD('S6A - ROBOCZY'!J15,1)*100))))</f>
        <v/>
      </c>
      <c r="K18" s="20">
        <f t="shared" si="0"/>
        <v>206</v>
      </c>
      <c r="L18" s="33">
        <v>16</v>
      </c>
    </row>
    <row r="19" spans="1:12">
      <c r="A19" s="14">
        <v>17</v>
      </c>
      <c r="B19" s="16" t="s">
        <v>116</v>
      </c>
      <c r="C19" s="16" t="s">
        <v>120</v>
      </c>
      <c r="D19" s="16" t="s">
        <v>121</v>
      </c>
      <c r="E19" s="17" t="s">
        <v>122</v>
      </c>
      <c r="F19" s="19">
        <f>'S6A - ROBOCZY'!F21</f>
        <v>18</v>
      </c>
      <c r="G19" s="20">
        <f>IF('S6A - ROBOCZY'!G21="-","-",IF('S6A - ROBOCZY'!G21="DQ","DQ",IF('S6A - ROBOCZY'!G21&gt;3,180,IF('S6A - ROBOCZY'!G21="","",IF(MOD('S6A - ROBOCZY'!G21,1)=0,'S6A - ROBOCZY'!G21*60,INT('S6A - ROBOCZY'!G21)*60+MOD('S6A - ROBOCZY'!G21,1)*100)))))</f>
        <v>95</v>
      </c>
      <c r="H19" s="20" t="str">
        <f>IF('S6A - ROBOCZY'!H21="?","?",IF('S6A - ROBOCZY'!H21="-","-",IF('S6A - ROBOCZY'!H21="DQ","DQ",IF('S6A - ROBOCZY'!H21&gt;3,180,IF('S6A - ROBOCZY'!H21="","",IF(MOD('S6A - ROBOCZY'!H21,1)=0,'S6A - ROBOCZY'!H21*60,INT('S6A - ROBOCZY'!H21)*60+MOD('S6A - ROBOCZY'!H21,1)*100))))))</f>
        <v>-</v>
      </c>
      <c r="I19" s="20" t="str">
        <f>IF('S6A - ROBOCZY'!I21="-","-",IF('S6A - ROBOCZY'!I21="DQ","DQ",IF('S6A - ROBOCZY'!I21&gt;3,180,IF('S6A - ROBOCZY'!I21="","",IF(MOD('S6A - ROBOCZY'!I21,1)=0,'S6A - ROBOCZY'!I21*60,INT('S6A - ROBOCZY'!I21)*60+MOD('S6A - ROBOCZY'!I21,1)*100)))))</f>
        <v>-</v>
      </c>
      <c r="J19" s="20" t="str">
        <f>IF('S6A - ROBOCZY'!J21="-","-",IF('S6A - ROBOCZY'!J21="DQ","DQ",IF('S6A - ROBOCZY'!J21="","",IF(MOD('S6A - ROBOCZY'!J21,1)=0,'S6A - ROBOCZY'!J21*60,INT('S6A - ROBOCZY'!J21)*60+MOD('S6A - ROBOCZY'!J21,1)*100))))</f>
        <v/>
      </c>
      <c r="K19" s="20">
        <f t="shared" si="0"/>
        <v>95</v>
      </c>
      <c r="L19" s="33">
        <v>17</v>
      </c>
    </row>
    <row r="20" spans="1:12">
      <c r="A20" s="36">
        <v>18</v>
      </c>
      <c r="B20" s="37" t="s">
        <v>32</v>
      </c>
      <c r="C20" s="37" t="s">
        <v>34</v>
      </c>
      <c r="D20" s="37" t="s">
        <v>35</v>
      </c>
      <c r="E20" s="38" t="s">
        <v>36</v>
      </c>
      <c r="F20" s="39">
        <f>'S6A - ROBOCZY'!F3</f>
        <v>29</v>
      </c>
      <c r="G20" s="40" t="str">
        <f>IF('S6A - ROBOCZY'!G3="-","-",IF('S6A - ROBOCZY'!G3="DQ","DQ",IF('S6A - ROBOCZY'!G3&gt;3,180,IF('S6A - ROBOCZY'!G3="","",IF(MOD('S6A - ROBOCZY'!G3,1)=0,'S6A - ROBOCZY'!G3*60,INT('S6A - ROBOCZY'!G3)*60+MOD('S6A - ROBOCZY'!G3,1)*100)))))</f>
        <v>DQ</v>
      </c>
      <c r="H20" s="40" t="str">
        <f>IF('S6A - ROBOCZY'!H3="?","?",IF('S6A - ROBOCZY'!H3="-","-",IF('S6A - ROBOCZY'!H3="DQ","DQ",IF('S6A - ROBOCZY'!H3&gt;3,180,IF('S6A - ROBOCZY'!H3="","",IF(MOD('S6A - ROBOCZY'!H3,1)=0,'S6A - ROBOCZY'!H3*60,INT('S6A - ROBOCZY'!H3)*60+MOD('S6A - ROBOCZY'!H3,1)*100))))))</f>
        <v>-</v>
      </c>
      <c r="I20" s="40" t="str">
        <f>IF('S6A - ROBOCZY'!I3="-","-",IF('S6A - ROBOCZY'!I3="DQ","DQ",IF('S6A - ROBOCZY'!I3&gt;3,180,IF('S6A - ROBOCZY'!I3="","",IF(MOD('S6A - ROBOCZY'!I3,1)=0,'S6A - ROBOCZY'!I3*60,INT('S6A - ROBOCZY'!I3)*60+MOD('S6A - ROBOCZY'!I3,1)*100)))))</f>
        <v>-</v>
      </c>
      <c r="J20" s="40" t="str">
        <f>IF('S6A - ROBOCZY'!J3="-","-",IF('S6A - ROBOCZY'!J3="DQ","DQ",IF('S6A - ROBOCZY'!J3="","",IF(MOD('S6A - ROBOCZY'!J3,1)=0,'S6A - ROBOCZY'!J3*60,INT('S6A - ROBOCZY'!J3)*60+MOD('S6A - ROBOCZY'!J3,1)*100))))</f>
        <v/>
      </c>
      <c r="K20" s="40">
        <f t="shared" si="0"/>
        <v>0</v>
      </c>
      <c r="L20" s="42">
        <v>18</v>
      </c>
    </row>
    <row r="21" spans="1:12" ht="15.75" customHeight="1">
      <c r="A21" s="73" t="s">
        <v>142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2">
      <c r="A22" s="4"/>
      <c r="B22" s="26"/>
      <c r="C22" s="26"/>
      <c r="D22" s="26"/>
      <c r="E22" s="22"/>
      <c r="G22" s="28"/>
      <c r="H22" s="28"/>
      <c r="I22" s="28"/>
      <c r="J22" s="28"/>
      <c r="K22" s="28"/>
      <c r="L22" s="28"/>
    </row>
    <row r="23" spans="1:12">
      <c r="A23" s="4"/>
      <c r="G23" s="28"/>
      <c r="H23" s="28"/>
      <c r="I23" s="28"/>
      <c r="J23" s="28"/>
      <c r="K23" s="28"/>
      <c r="L23" s="28"/>
    </row>
    <row r="24" spans="1:12">
      <c r="A24" s="4"/>
      <c r="G24" s="28" t="str">
        <f>IF('S6A - ROBOCZY'!G23="-","-",IF('S6A - ROBOCZY'!G23="DQ","DQ",IF('S6A - ROBOCZY'!G23&gt;3,180,IF('S6A - ROBOCZY'!G23="","",IF(MOD('S6A - ROBOCZY'!G23,1)=0,'S6A - ROBOCZY'!G23*60,INT('S6A - ROBOCZY'!G23)*60+MOD('S6A - ROBOCZY'!G23,1)*100)))))</f>
        <v/>
      </c>
      <c r="H24" s="28" t="str">
        <f>IF('S6A - ROBOCZY'!H23="-","-",IF('S6A - ROBOCZY'!H23="DQ","DQ",IF('S6A - ROBOCZY'!H23&gt;3,180,IF('S6A - ROBOCZY'!H23="","",IF(MOD('S6A - ROBOCZY'!H23,1)=0,'S6A - ROBOCZY'!H23*60,INT('S6A - ROBOCZY'!H23)*60+MOD('S6A - ROBOCZY'!H23,1)*100)))))</f>
        <v/>
      </c>
      <c r="I24" s="28" t="str">
        <f>IF('S6A - ROBOCZY'!I23="-","-",IF('S6A - ROBOCZY'!I23="DQ","DQ",IF('S6A - ROBOCZY'!I23&gt;3,180,IF('S6A - ROBOCZY'!I23="","",IF(MOD('S6A - ROBOCZY'!I23,1)=0,'S6A - ROBOCZY'!I23*60,INT('S6A - ROBOCZY'!I23)*60+MOD('S6A - ROBOCZY'!I23,1)*100)))))</f>
        <v/>
      </c>
      <c r="J24" s="28" t="str">
        <f>IF('S6A - ROBOCZY'!J23="-","-",IF('S6A - ROBOCZY'!J23="DQ","DQ",IF('S6A - ROBOCZY'!J23="","",IF(MOD('S6A - ROBOCZY'!J23,1)=0,'S6A - ROBOCZY'!J23*60,INT('S6A - ROBOCZY'!J23)*60+MOD('S6A - ROBOCZY'!J23,1)*100))))</f>
        <v/>
      </c>
      <c r="K24" s="28" t="str">
        <f t="shared" ref="K24:K37" si="1">IF(G24="","", SUM(G24:J24))</f>
        <v/>
      </c>
      <c r="L24" s="28"/>
    </row>
    <row r="25" spans="1:12">
      <c r="A25" s="4"/>
      <c r="G25" s="28" t="str">
        <f>IF('S6A - ROBOCZY'!G24="-","-",IF('S6A - ROBOCZY'!G24="DQ","DQ",IF('S6A - ROBOCZY'!G24&gt;3,180,IF('S6A - ROBOCZY'!G24="","",IF(MOD('S6A - ROBOCZY'!G24,1)=0,'S6A - ROBOCZY'!G24*60,INT('S6A - ROBOCZY'!G24)*60+MOD('S6A - ROBOCZY'!G24,1)*100)))))</f>
        <v/>
      </c>
      <c r="H25" s="28" t="str">
        <f>IF('S6A - ROBOCZY'!H24="-","-",IF('S6A - ROBOCZY'!H24="DQ","DQ",IF('S6A - ROBOCZY'!H24&gt;3,180,IF('S6A - ROBOCZY'!H24="","",IF(MOD('S6A - ROBOCZY'!H24,1)=0,'S6A - ROBOCZY'!H24*60,INT('S6A - ROBOCZY'!H24)*60+MOD('S6A - ROBOCZY'!H24,1)*100)))))</f>
        <v/>
      </c>
      <c r="I25" s="28" t="str">
        <f>IF('S6A - ROBOCZY'!I24="-","-",IF('S6A - ROBOCZY'!I24="DQ","DQ",IF('S6A - ROBOCZY'!I24&gt;3,180,IF('S6A - ROBOCZY'!I24="","",IF(MOD('S6A - ROBOCZY'!I24,1)=0,'S6A - ROBOCZY'!I24*60,INT('S6A - ROBOCZY'!I24)*60+MOD('S6A - ROBOCZY'!I24,1)*100)))))</f>
        <v/>
      </c>
      <c r="J25" s="28" t="str">
        <f>IF('S6A - ROBOCZY'!J24="-","-",IF('S6A - ROBOCZY'!J24="DQ","DQ",IF('S6A - ROBOCZY'!J24="","",IF(MOD('S6A - ROBOCZY'!J24,1)=0,'S6A - ROBOCZY'!J24*60,INT('S6A - ROBOCZY'!J24)*60+MOD('S6A - ROBOCZY'!J24,1)*100))))</f>
        <v/>
      </c>
      <c r="K25" s="28" t="str">
        <f t="shared" si="1"/>
        <v/>
      </c>
      <c r="L25" s="28"/>
    </row>
    <row r="26" spans="1:12">
      <c r="A26" s="4"/>
      <c r="G26" s="28" t="str">
        <f>IF('S6A - ROBOCZY'!G25="-","-",IF('S6A - ROBOCZY'!G25="DQ","DQ",IF('S6A - ROBOCZY'!G25&gt;3,180,IF('S6A - ROBOCZY'!G25="","",IF(MOD('S6A - ROBOCZY'!G25,1)=0,'S6A - ROBOCZY'!G25*60,INT('S6A - ROBOCZY'!G25)*60+MOD('S6A - ROBOCZY'!G25,1)*100)))))</f>
        <v/>
      </c>
      <c r="H26" s="28" t="str">
        <f>IF('S6A - ROBOCZY'!H25="-","-",IF('S6A - ROBOCZY'!H25="DQ","DQ",IF('S6A - ROBOCZY'!H25&gt;3,180,IF('S6A - ROBOCZY'!H25="","",IF(MOD('S6A - ROBOCZY'!H25,1)=0,'S6A - ROBOCZY'!H25*60,INT('S6A - ROBOCZY'!H25)*60+MOD('S6A - ROBOCZY'!H25,1)*100)))))</f>
        <v/>
      </c>
      <c r="I26" s="28" t="str">
        <f>IF('S6A - ROBOCZY'!I25="-","-",IF('S6A - ROBOCZY'!I25="DQ","DQ",IF('S6A - ROBOCZY'!I25&gt;3,180,IF('S6A - ROBOCZY'!I25="","",IF(MOD('S6A - ROBOCZY'!I25,1)=0,'S6A - ROBOCZY'!I25*60,INT('S6A - ROBOCZY'!I25)*60+MOD('S6A - ROBOCZY'!I25,1)*100)))))</f>
        <v/>
      </c>
      <c r="J26" s="28" t="str">
        <f>IF('S6A - ROBOCZY'!J25="-","-",IF('S6A - ROBOCZY'!J25="DQ","DQ",IF('S6A - ROBOCZY'!J25="","",IF(MOD('S6A - ROBOCZY'!J25,1)=0,'S6A - ROBOCZY'!J25*60,INT('S6A - ROBOCZY'!J25)*60+MOD('S6A - ROBOCZY'!J25,1)*100))))</f>
        <v/>
      </c>
      <c r="K26" s="28" t="str">
        <f t="shared" si="1"/>
        <v/>
      </c>
      <c r="L26" s="28"/>
    </row>
    <row r="27" spans="1:12">
      <c r="A27" s="4"/>
      <c r="G27" s="28" t="str">
        <f>IF('S6A - ROBOCZY'!G26="-","-",IF('S6A - ROBOCZY'!G26="DQ","DQ",IF('S6A - ROBOCZY'!G26&gt;3,180,IF('S6A - ROBOCZY'!G26="","",IF(MOD('S6A - ROBOCZY'!G26,1)=0,'S6A - ROBOCZY'!G26*60,INT('S6A - ROBOCZY'!G26)*60+MOD('S6A - ROBOCZY'!G26,1)*100)))))</f>
        <v/>
      </c>
      <c r="H27" s="28" t="str">
        <f>IF('S6A - ROBOCZY'!H26="-","-",IF('S6A - ROBOCZY'!H26="DQ","DQ",IF('S6A - ROBOCZY'!H26&gt;3,180,IF('S6A - ROBOCZY'!H26="","",IF(MOD('S6A - ROBOCZY'!H26,1)=0,'S6A - ROBOCZY'!H26*60,INT('S6A - ROBOCZY'!H26)*60+MOD('S6A - ROBOCZY'!H26,1)*100)))))</f>
        <v/>
      </c>
      <c r="I27" s="28" t="str">
        <f>IF('S6A - ROBOCZY'!I26="-","-",IF('S6A - ROBOCZY'!I26="DQ","DQ",IF('S6A - ROBOCZY'!I26&gt;3,180,IF('S6A - ROBOCZY'!I26="","",IF(MOD('S6A - ROBOCZY'!I26,1)=0,'S6A - ROBOCZY'!I26*60,INT('S6A - ROBOCZY'!I26)*60+MOD('S6A - ROBOCZY'!I26,1)*100)))))</f>
        <v/>
      </c>
      <c r="J27" s="28" t="str">
        <f>IF('S6A - ROBOCZY'!J26="-","-",IF('S6A - ROBOCZY'!J26="DQ","DQ",IF('S6A - ROBOCZY'!J26="","",IF(MOD('S6A - ROBOCZY'!J26,1)=0,'S6A - ROBOCZY'!J26*60,INT('S6A - ROBOCZY'!J26)*60+MOD('S6A - ROBOCZY'!J26,1)*100))))</f>
        <v/>
      </c>
      <c r="K27" s="28" t="str">
        <f t="shared" si="1"/>
        <v/>
      </c>
      <c r="L27" s="28"/>
    </row>
    <row r="28" spans="1:12">
      <c r="A28" s="4"/>
      <c r="G28" s="28" t="str">
        <f>IF('S6A - ROBOCZY'!G27="-","-",IF('S6A - ROBOCZY'!G27="DQ","DQ",IF('S6A - ROBOCZY'!G27&gt;3,180,IF('S6A - ROBOCZY'!G27="","",IF(MOD('S6A - ROBOCZY'!G27,1)=0,'S6A - ROBOCZY'!G27*60,INT('S6A - ROBOCZY'!G27)*60+MOD('S6A - ROBOCZY'!G27,1)*100)))))</f>
        <v/>
      </c>
      <c r="H28" s="28" t="str">
        <f>IF('S6A - ROBOCZY'!H27="-","-",IF('S6A - ROBOCZY'!H27="DQ","DQ",IF('S6A - ROBOCZY'!H27&gt;3,180,IF('S6A - ROBOCZY'!H27="","",IF(MOD('S6A - ROBOCZY'!H27,1)=0,'S6A - ROBOCZY'!H27*60,INT('S6A - ROBOCZY'!H27)*60+MOD('S6A - ROBOCZY'!H27,1)*100)))))</f>
        <v/>
      </c>
      <c r="I28" s="28" t="str">
        <f>IF('S6A - ROBOCZY'!I27="-","-",IF('S6A - ROBOCZY'!I27="DQ","DQ",IF('S6A - ROBOCZY'!I27&gt;3,180,IF('S6A - ROBOCZY'!I27="","",IF(MOD('S6A - ROBOCZY'!I27,1)=0,'S6A - ROBOCZY'!I27*60,INT('S6A - ROBOCZY'!I27)*60+MOD('S6A - ROBOCZY'!I27,1)*100)))))</f>
        <v/>
      </c>
      <c r="J28" s="28" t="str">
        <f>IF('S6A - ROBOCZY'!J27="-","-",IF('S6A - ROBOCZY'!J27="DQ","DQ",IF('S6A - ROBOCZY'!J27="","",IF(MOD('S6A - ROBOCZY'!J27,1)=0,'S6A - ROBOCZY'!J27*60,INT('S6A - ROBOCZY'!J27)*60+MOD('S6A - ROBOCZY'!J27,1)*100))))</f>
        <v/>
      </c>
      <c r="K28" s="28" t="str">
        <f t="shared" si="1"/>
        <v/>
      </c>
      <c r="L28" s="28"/>
    </row>
    <row r="29" spans="1:12">
      <c r="A29" s="4"/>
      <c r="G29" s="28" t="str">
        <f>IF('S6A - ROBOCZY'!G28="-","-",IF('S6A - ROBOCZY'!G28="DQ","DQ",IF('S6A - ROBOCZY'!G28&gt;3,180,IF('S6A - ROBOCZY'!G28="","",IF(MOD('S6A - ROBOCZY'!G28,1)=0,'S6A - ROBOCZY'!G28*60,INT('S6A - ROBOCZY'!G28)*60+MOD('S6A - ROBOCZY'!G28,1)*100)))))</f>
        <v/>
      </c>
      <c r="H29" s="28" t="str">
        <f>IF('S6A - ROBOCZY'!H28="-","-",IF('S6A - ROBOCZY'!H28="DQ","DQ",IF('S6A - ROBOCZY'!H28&gt;3,180,IF('S6A - ROBOCZY'!H28="","",IF(MOD('S6A - ROBOCZY'!H28,1)=0,'S6A - ROBOCZY'!H28*60,INT('S6A - ROBOCZY'!H28)*60+MOD('S6A - ROBOCZY'!H28,1)*100)))))</f>
        <v/>
      </c>
      <c r="I29" s="28" t="str">
        <f>IF('S6A - ROBOCZY'!I28="-","-",IF('S6A - ROBOCZY'!I28="DQ","DQ",IF('S6A - ROBOCZY'!I28&gt;3,180,IF('S6A - ROBOCZY'!I28="","",IF(MOD('S6A - ROBOCZY'!I28,1)=0,'S6A - ROBOCZY'!I28*60,INT('S6A - ROBOCZY'!I28)*60+MOD('S6A - ROBOCZY'!I28,1)*100)))))</f>
        <v/>
      </c>
      <c r="J29" s="28" t="str">
        <f>IF('S6A - ROBOCZY'!J28="-","-",IF('S6A - ROBOCZY'!J28="DQ","DQ",IF('S6A - ROBOCZY'!J28="","",IF(MOD('S6A - ROBOCZY'!J28,1)=0,'S6A - ROBOCZY'!J28*60,INT('S6A - ROBOCZY'!J28)*60+MOD('S6A - ROBOCZY'!J28,1)*100))))</f>
        <v/>
      </c>
      <c r="K29" s="28" t="str">
        <f t="shared" si="1"/>
        <v/>
      </c>
      <c r="L29" s="28"/>
    </row>
    <row r="30" spans="1:12">
      <c r="A30" s="4"/>
      <c r="G30" s="28" t="str">
        <f>IF('S6A - ROBOCZY'!G29="-","-",IF('S6A - ROBOCZY'!G29="DQ","DQ",IF('S6A - ROBOCZY'!G29&gt;3,180,IF('S6A - ROBOCZY'!G29="","",IF(MOD('S6A - ROBOCZY'!G29,1)=0,'S6A - ROBOCZY'!G29*60,INT('S6A - ROBOCZY'!G29)*60+MOD('S6A - ROBOCZY'!G29,1)*100)))))</f>
        <v/>
      </c>
      <c r="H30" s="28" t="str">
        <f>IF('S6A - ROBOCZY'!H29="-","-",IF('S6A - ROBOCZY'!H29="DQ","DQ",IF('S6A - ROBOCZY'!H29&gt;3,180,IF('S6A - ROBOCZY'!H29="","",IF(MOD('S6A - ROBOCZY'!H29,1)=0,'S6A - ROBOCZY'!H29*60,INT('S6A - ROBOCZY'!H29)*60+MOD('S6A - ROBOCZY'!H29,1)*100)))))</f>
        <v/>
      </c>
      <c r="I30" s="28" t="str">
        <f>IF('S6A - ROBOCZY'!I29="-","-",IF('S6A - ROBOCZY'!I29="DQ","DQ",IF('S6A - ROBOCZY'!I29&gt;3,180,IF('S6A - ROBOCZY'!I29="","",IF(MOD('S6A - ROBOCZY'!I29,1)=0,'S6A - ROBOCZY'!I29*60,INT('S6A - ROBOCZY'!I29)*60+MOD('S6A - ROBOCZY'!I29,1)*100)))))</f>
        <v/>
      </c>
      <c r="J30" s="28" t="str">
        <f>IF('S6A - ROBOCZY'!J29="-","-",IF('S6A - ROBOCZY'!J29="DQ","DQ",IF('S6A - ROBOCZY'!J29="","",IF(MOD('S6A - ROBOCZY'!J29,1)=0,'S6A - ROBOCZY'!J29*60,INT('S6A - ROBOCZY'!J29)*60+MOD('S6A - ROBOCZY'!J29,1)*100))))</f>
        <v/>
      </c>
      <c r="K30" s="28" t="str">
        <f t="shared" si="1"/>
        <v/>
      </c>
      <c r="L30" s="28"/>
    </row>
    <row r="31" spans="1:12">
      <c r="A31" s="4"/>
      <c r="G31" s="28" t="str">
        <f>IF('S6A - ROBOCZY'!G30="-","-",IF('S6A - ROBOCZY'!G30="DQ","DQ",IF('S6A - ROBOCZY'!G30&gt;3,180,IF('S6A - ROBOCZY'!G30="","",IF(MOD('S6A - ROBOCZY'!G30,1)=0,'S6A - ROBOCZY'!G30*60,INT('S6A - ROBOCZY'!G30)*60+MOD('S6A - ROBOCZY'!G30,1)*100)))))</f>
        <v/>
      </c>
      <c r="H31" s="28" t="str">
        <f>IF('S6A - ROBOCZY'!H30="-","-",IF('S6A - ROBOCZY'!H30="DQ","DQ",IF('S6A - ROBOCZY'!H30&gt;3,180,IF('S6A - ROBOCZY'!H30="","",IF(MOD('S6A - ROBOCZY'!H30,1)=0,'S6A - ROBOCZY'!H30*60,INT('S6A - ROBOCZY'!H30)*60+MOD('S6A - ROBOCZY'!H30,1)*100)))))</f>
        <v/>
      </c>
      <c r="I31" s="28" t="str">
        <f>IF('S6A - ROBOCZY'!I30="-","-",IF('S6A - ROBOCZY'!I30="DQ","DQ",IF('S6A - ROBOCZY'!I30&gt;3,180,IF('S6A - ROBOCZY'!I30="","",IF(MOD('S6A - ROBOCZY'!I30,1)=0,'S6A - ROBOCZY'!I30*60,INT('S6A - ROBOCZY'!I30)*60+MOD('S6A - ROBOCZY'!I30,1)*100)))))</f>
        <v/>
      </c>
      <c r="J31" s="28" t="str">
        <f>IF('S6A - ROBOCZY'!J30="-","-",IF('S6A - ROBOCZY'!J30="DQ","DQ",IF('S6A - ROBOCZY'!J30="","",IF(MOD('S6A - ROBOCZY'!J30,1)=0,'S6A - ROBOCZY'!J30*60,INT('S6A - ROBOCZY'!J30)*60+MOD('S6A - ROBOCZY'!J30,1)*100))))</f>
        <v/>
      </c>
      <c r="K31" s="28" t="str">
        <f t="shared" si="1"/>
        <v/>
      </c>
      <c r="L31" s="28"/>
    </row>
    <row r="32" spans="1:12">
      <c r="A32" s="4"/>
      <c r="G32" s="28" t="str">
        <f>IF('S6A - ROBOCZY'!G31="-","-",IF('S6A - ROBOCZY'!G31="DQ","DQ",IF('S6A - ROBOCZY'!G31&gt;3,180,IF('S6A - ROBOCZY'!G31="","",IF(MOD('S6A - ROBOCZY'!G31,1)=0,'S6A - ROBOCZY'!G31*60,INT('S6A - ROBOCZY'!G31)*60+MOD('S6A - ROBOCZY'!G31,1)*100)))))</f>
        <v/>
      </c>
      <c r="H32" s="28" t="str">
        <f>IF('S6A - ROBOCZY'!H31="-","-",IF('S6A - ROBOCZY'!H31="DQ","DQ",IF('S6A - ROBOCZY'!H31&gt;3,180,IF('S6A - ROBOCZY'!H31="","",IF(MOD('S6A - ROBOCZY'!H31,1)=0,'S6A - ROBOCZY'!H31*60,INT('S6A - ROBOCZY'!H31)*60+MOD('S6A - ROBOCZY'!H31,1)*100)))))</f>
        <v/>
      </c>
      <c r="I32" s="28" t="str">
        <f>IF('S6A - ROBOCZY'!I31="-","-",IF('S6A - ROBOCZY'!I31="DQ","DQ",IF('S6A - ROBOCZY'!I31&gt;3,180,IF('S6A - ROBOCZY'!I31="","",IF(MOD('S6A - ROBOCZY'!I31,1)=0,'S6A - ROBOCZY'!I31*60,INT('S6A - ROBOCZY'!I31)*60+MOD('S6A - ROBOCZY'!I31,1)*100)))))</f>
        <v/>
      </c>
      <c r="J32" s="28" t="str">
        <f>IF('S6A - ROBOCZY'!J31="-","-",IF('S6A - ROBOCZY'!J31="DQ","DQ",IF('S6A - ROBOCZY'!J31="","",IF(MOD('S6A - ROBOCZY'!J31,1)=0,'S6A - ROBOCZY'!J31*60,INT('S6A - ROBOCZY'!J31)*60+MOD('S6A - ROBOCZY'!J31,1)*100))))</f>
        <v/>
      </c>
      <c r="K32" s="28" t="str">
        <f t="shared" si="1"/>
        <v/>
      </c>
      <c r="L32" s="28"/>
    </row>
    <row r="33" spans="1:12">
      <c r="A33" s="4"/>
      <c r="G33" s="28" t="str">
        <f>IF('S6A - ROBOCZY'!G32="-","-",IF('S6A - ROBOCZY'!G32="DQ","DQ",IF('S6A - ROBOCZY'!G32&gt;3,180,IF('S6A - ROBOCZY'!G32="","",IF(MOD('S6A - ROBOCZY'!G32,1)=0,'S6A - ROBOCZY'!G32*60,INT('S6A - ROBOCZY'!G32)*60+MOD('S6A - ROBOCZY'!G32,1)*100)))))</f>
        <v/>
      </c>
      <c r="H33" s="28" t="str">
        <f>IF('S6A - ROBOCZY'!H32="-","-",IF('S6A - ROBOCZY'!H32="DQ","DQ",IF('S6A - ROBOCZY'!H32&gt;3,180,IF('S6A - ROBOCZY'!H32="","",IF(MOD('S6A - ROBOCZY'!H32,1)=0,'S6A - ROBOCZY'!H32*60,INT('S6A - ROBOCZY'!H32)*60+MOD('S6A - ROBOCZY'!H32,1)*100)))))</f>
        <v/>
      </c>
      <c r="I33" s="28" t="str">
        <f>IF('S6A - ROBOCZY'!I32="-","-",IF('S6A - ROBOCZY'!I32="DQ","DQ",IF('S6A - ROBOCZY'!I32&gt;3,180,IF('S6A - ROBOCZY'!I32="","",IF(MOD('S6A - ROBOCZY'!I32,1)=0,'S6A - ROBOCZY'!I32*60,INT('S6A - ROBOCZY'!I32)*60+MOD('S6A - ROBOCZY'!I32,1)*100)))))</f>
        <v/>
      </c>
      <c r="J33" s="28" t="str">
        <f>IF('S6A - ROBOCZY'!J32="-","-",IF('S6A - ROBOCZY'!J32="DQ","DQ",IF('S6A - ROBOCZY'!J32="","",IF(MOD('S6A - ROBOCZY'!J32,1)=0,'S6A - ROBOCZY'!J32*60,INT('S6A - ROBOCZY'!J32)*60+MOD('S6A - ROBOCZY'!J32,1)*100))))</f>
        <v/>
      </c>
      <c r="K33" s="28" t="str">
        <f t="shared" si="1"/>
        <v/>
      </c>
      <c r="L33" s="28"/>
    </row>
    <row r="34" spans="1:12">
      <c r="A34" s="4"/>
      <c r="G34" s="28" t="str">
        <f>IF('S6A - ROBOCZY'!G33="-","-",IF('S6A - ROBOCZY'!G33="DQ","DQ",IF('S6A - ROBOCZY'!G33&gt;3,180,IF('S6A - ROBOCZY'!G33="","",IF(MOD('S6A - ROBOCZY'!G33,1)=0,'S6A - ROBOCZY'!G33*60,INT('S6A - ROBOCZY'!G33)*60+MOD('S6A - ROBOCZY'!G33,1)*100)))))</f>
        <v/>
      </c>
      <c r="H34" s="28" t="str">
        <f>IF('S6A - ROBOCZY'!H33="-","-",IF('S6A - ROBOCZY'!H33="DQ","DQ",IF('S6A - ROBOCZY'!H33&gt;3,180,IF('S6A - ROBOCZY'!H33="","",IF(MOD('S6A - ROBOCZY'!H33,1)=0,'S6A - ROBOCZY'!H33*60,INT('S6A - ROBOCZY'!H33)*60+MOD('S6A - ROBOCZY'!H33,1)*100)))))</f>
        <v/>
      </c>
      <c r="I34" s="28" t="str">
        <f>IF('S6A - ROBOCZY'!I33="-","-",IF('S6A - ROBOCZY'!I33="DQ","DQ",IF('S6A - ROBOCZY'!I33&gt;3,180,IF('S6A - ROBOCZY'!I33="","",IF(MOD('S6A - ROBOCZY'!I33,1)=0,'S6A - ROBOCZY'!I33*60,INT('S6A - ROBOCZY'!I33)*60+MOD('S6A - ROBOCZY'!I33,1)*100)))))</f>
        <v/>
      </c>
      <c r="J34" s="28" t="str">
        <f>IF('S6A - ROBOCZY'!J33="-","-",IF('S6A - ROBOCZY'!J33="DQ","DQ",IF('S6A - ROBOCZY'!J33="","",IF(MOD('S6A - ROBOCZY'!J33,1)=0,'S6A - ROBOCZY'!J33*60,INT('S6A - ROBOCZY'!J33)*60+MOD('S6A - ROBOCZY'!J33,1)*100))))</f>
        <v/>
      </c>
      <c r="K34" s="28" t="str">
        <f t="shared" si="1"/>
        <v/>
      </c>
      <c r="L34" s="28"/>
    </row>
    <row r="35" spans="1:12">
      <c r="A35" s="4"/>
      <c r="G35" s="28" t="str">
        <f>IF('S6A - ROBOCZY'!G34="-","-",IF('S6A - ROBOCZY'!G34="DQ","DQ",IF('S6A - ROBOCZY'!G34&gt;3,180,IF('S6A - ROBOCZY'!G34="","",IF(MOD('S6A - ROBOCZY'!G34,1)=0,'S6A - ROBOCZY'!G34*60,INT('S6A - ROBOCZY'!G34)*60+MOD('S6A - ROBOCZY'!G34,1)*100)))))</f>
        <v/>
      </c>
      <c r="H35" s="28" t="str">
        <f>IF('S6A - ROBOCZY'!H34="-","-",IF('S6A - ROBOCZY'!H34="DQ","DQ",IF('S6A - ROBOCZY'!H34&gt;3,180,IF('S6A - ROBOCZY'!H34="","",IF(MOD('S6A - ROBOCZY'!H34,1)=0,'S6A - ROBOCZY'!H34*60,INT('S6A - ROBOCZY'!H34)*60+MOD('S6A - ROBOCZY'!H34,1)*100)))))</f>
        <v/>
      </c>
      <c r="I35" s="28" t="str">
        <f>IF('S6A - ROBOCZY'!I34="-","-",IF('S6A - ROBOCZY'!I34="DQ","DQ",IF('S6A - ROBOCZY'!I34&gt;3,180,IF('S6A - ROBOCZY'!I34="","",IF(MOD('S6A - ROBOCZY'!I34,1)=0,'S6A - ROBOCZY'!I34*60,INT('S6A - ROBOCZY'!I34)*60+MOD('S6A - ROBOCZY'!I34,1)*100)))))</f>
        <v/>
      </c>
      <c r="J35" s="28" t="str">
        <f>IF('S6A - ROBOCZY'!J34="-","-",IF('S6A - ROBOCZY'!J34="DQ","DQ",IF('S6A - ROBOCZY'!J34="","",IF(MOD('S6A - ROBOCZY'!J34,1)=0,'S6A - ROBOCZY'!J34*60,INT('S6A - ROBOCZY'!J34)*60+MOD('S6A - ROBOCZY'!J34,1)*100))))</f>
        <v/>
      </c>
      <c r="K35" s="28" t="str">
        <f t="shared" si="1"/>
        <v/>
      </c>
      <c r="L35" s="28"/>
    </row>
    <row r="36" spans="1:12">
      <c r="A36" s="4"/>
      <c r="G36" s="28" t="str">
        <f>IF('S6A - ROBOCZY'!G35="-","-",IF('S6A - ROBOCZY'!G35="DQ","DQ",IF('S6A - ROBOCZY'!G35&gt;3,180,IF('S6A - ROBOCZY'!G35="","",IF(MOD('S6A - ROBOCZY'!G35,1)=0,'S6A - ROBOCZY'!G35*60,INT('S6A - ROBOCZY'!G35)*60+MOD('S6A - ROBOCZY'!G35,1)*100)))))</f>
        <v/>
      </c>
      <c r="H36" s="28" t="str">
        <f>IF('S6A - ROBOCZY'!H35="-","-",IF('S6A - ROBOCZY'!H35="DQ","DQ",IF('S6A - ROBOCZY'!H35&gt;3,180,IF('S6A - ROBOCZY'!H35="","",IF(MOD('S6A - ROBOCZY'!H35,1)=0,'S6A - ROBOCZY'!H35*60,INT('S6A - ROBOCZY'!H35)*60+MOD('S6A - ROBOCZY'!H35,1)*100)))))</f>
        <v/>
      </c>
      <c r="I36" s="28" t="str">
        <f>IF('S6A - ROBOCZY'!I35="-","-",IF('S6A - ROBOCZY'!I35="DQ","DQ",IF('S6A - ROBOCZY'!I35&gt;3,180,IF('S6A - ROBOCZY'!I35="","",IF(MOD('S6A - ROBOCZY'!I35,1)=0,'S6A - ROBOCZY'!I35*60,INT('S6A - ROBOCZY'!I35)*60+MOD('S6A - ROBOCZY'!I35,1)*100)))))</f>
        <v/>
      </c>
      <c r="J36" s="28" t="str">
        <f>IF('S6A - ROBOCZY'!J35="-","-",IF('S6A - ROBOCZY'!J35="DQ","DQ",IF('S6A - ROBOCZY'!J35="","",IF(MOD('S6A - ROBOCZY'!J35,1)=0,'S6A - ROBOCZY'!J35*60,INT('S6A - ROBOCZY'!J35)*60+MOD('S6A - ROBOCZY'!J35,1)*100))))</f>
        <v/>
      </c>
      <c r="K36" s="28" t="str">
        <f t="shared" si="1"/>
        <v/>
      </c>
      <c r="L36" s="28"/>
    </row>
    <row r="37" spans="1:12">
      <c r="A37" s="4"/>
      <c r="G37" s="28" t="str">
        <f>IF('S6A - ROBOCZY'!G36="-","-",IF('S6A - ROBOCZY'!G36="DQ","DQ",IF('S6A - ROBOCZY'!G36&gt;3,180,IF('S6A - ROBOCZY'!G36="","",IF(MOD('S6A - ROBOCZY'!G36,1)=0,'S6A - ROBOCZY'!G36*60,INT('S6A - ROBOCZY'!G36)*60+MOD('S6A - ROBOCZY'!G36,1)*100)))))</f>
        <v/>
      </c>
      <c r="H37" s="28" t="str">
        <f>IF('S6A - ROBOCZY'!H36="-","-",IF('S6A - ROBOCZY'!H36="DQ","DQ",IF('S6A - ROBOCZY'!H36&gt;3,180,IF('S6A - ROBOCZY'!H36="","",IF(MOD('S6A - ROBOCZY'!H36,1)=0,'S6A - ROBOCZY'!H36*60,INT('S6A - ROBOCZY'!H36)*60+MOD('S6A - ROBOCZY'!H36,1)*100)))))</f>
        <v/>
      </c>
      <c r="I37" s="28" t="str">
        <f>IF('S6A - ROBOCZY'!I36="-","-",IF('S6A - ROBOCZY'!I36="DQ","DQ",IF('S6A - ROBOCZY'!I36&gt;3,180,IF('S6A - ROBOCZY'!I36="","",IF(MOD('S6A - ROBOCZY'!I36,1)=0,'S6A - ROBOCZY'!I36*60,INT('S6A - ROBOCZY'!I36)*60+MOD('S6A - ROBOCZY'!I36,1)*100)))))</f>
        <v/>
      </c>
      <c r="J37" s="28" t="str">
        <f>IF('S6A - ROBOCZY'!J36="-","-",IF('S6A - ROBOCZY'!J36="DQ","DQ",IF('S6A - ROBOCZY'!J36="","",IF(MOD('S6A - ROBOCZY'!J36,1)=0,'S6A - ROBOCZY'!J36*60,INT('S6A - ROBOCZY'!J36)*60+MOD('S6A - ROBOCZY'!J36,1)*100))))</f>
        <v/>
      </c>
      <c r="K37" s="28" t="str">
        <f t="shared" si="1"/>
        <v/>
      </c>
      <c r="L37" s="28"/>
    </row>
    <row r="38" spans="1:12">
      <c r="G38" t="str">
        <f>IF('S4A - ROBOCZY'!G37="-","-",IF('S4A - ROBOCZY'!G37="DQ","DQ",IF('S4A - ROBOCZY'!G37&gt;3,180,IF('S4A - ROBOCZY'!G37="","",IF(MOD('S4A - ROBOCZY'!G37,1)=0,'S4A - ROBOCZY'!G37*60,INT('S4A - ROBOCZY'!G37)*60+MOD('S4A - ROBOCZY'!G37,1)*100)))))</f>
        <v/>
      </c>
    </row>
  </sheetData>
  <mergeCells count="2">
    <mergeCell ref="A1:L1"/>
    <mergeCell ref="A21:L2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8"/>
  <sheetViews>
    <sheetView workbookViewId="0">
      <selection sqref="A1:L1"/>
    </sheetView>
  </sheetViews>
  <sheetFormatPr defaultColWidth="14.42578125" defaultRowHeight="15.75" customHeight="1"/>
  <cols>
    <col min="1" max="1" width="3.7109375" customWidth="1"/>
    <col min="2" max="2" width="15.28515625" customWidth="1"/>
    <col min="3" max="3" width="12.28515625" customWidth="1"/>
    <col min="4" max="4" width="26.85546875" customWidth="1"/>
    <col min="5" max="5" width="16.7109375" customWidth="1"/>
    <col min="6" max="6" width="18.85546875" hidden="1" customWidth="1"/>
    <col min="7" max="7" width="16" customWidth="1"/>
    <col min="8" max="8" width="19" customWidth="1"/>
    <col min="9" max="10" width="11" customWidth="1"/>
    <col min="11" max="11" width="6.5703125" customWidth="1"/>
    <col min="12" max="12" width="9.140625" customWidth="1"/>
  </cols>
  <sheetData>
    <row r="1" spans="1:15" ht="24" customHeight="1">
      <c r="A1" s="75" t="s">
        <v>148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  <c r="M1" s="4"/>
      <c r="N1" s="4"/>
      <c r="O1" s="4"/>
    </row>
    <row r="2" spans="1:15">
      <c r="A2" s="7" t="s">
        <v>0</v>
      </c>
      <c r="B2" s="9" t="s">
        <v>3</v>
      </c>
      <c r="C2" s="11" t="s">
        <v>4</v>
      </c>
      <c r="D2" s="9" t="s">
        <v>5</v>
      </c>
      <c r="E2" s="13" t="s">
        <v>6</v>
      </c>
      <c r="F2" s="13" t="s">
        <v>8</v>
      </c>
      <c r="G2" s="44" t="s">
        <v>145</v>
      </c>
      <c r="H2" s="44" t="s">
        <v>146</v>
      </c>
      <c r="I2" s="44" t="s">
        <v>149</v>
      </c>
      <c r="J2" s="44" t="s">
        <v>150</v>
      </c>
      <c r="K2" s="11" t="s">
        <v>14</v>
      </c>
      <c r="L2" s="15" t="s">
        <v>15</v>
      </c>
      <c r="M2" s="4"/>
      <c r="N2" s="4"/>
      <c r="O2" s="4"/>
    </row>
    <row r="3" spans="1:15">
      <c r="A3" s="14">
        <v>1</v>
      </c>
      <c r="B3" s="16" t="s">
        <v>56</v>
      </c>
      <c r="C3" s="16" t="s">
        <v>57</v>
      </c>
      <c r="D3" s="16" t="s">
        <v>58</v>
      </c>
      <c r="E3" s="18" t="s">
        <v>59</v>
      </c>
      <c r="F3" s="19"/>
      <c r="G3" s="27" t="s">
        <v>151</v>
      </c>
      <c r="H3" s="27">
        <v>512</v>
      </c>
      <c r="I3" s="27" t="s">
        <v>139</v>
      </c>
      <c r="J3" s="27">
        <f>22+25+25+20</f>
        <v>92</v>
      </c>
      <c r="K3" s="20">
        <f t="shared" ref="K3:K7" si="0">SUM(H3:J3)</f>
        <v>604</v>
      </c>
      <c r="L3" s="30" t="s">
        <v>48</v>
      </c>
    </row>
    <row r="4" spans="1:15">
      <c r="A4" s="14">
        <v>2</v>
      </c>
      <c r="B4" s="16" t="s">
        <v>45</v>
      </c>
      <c r="C4" s="16" t="s">
        <v>46</v>
      </c>
      <c r="D4" s="16" t="s">
        <v>22</v>
      </c>
      <c r="E4" s="17" t="s">
        <v>47</v>
      </c>
      <c r="F4" s="19"/>
      <c r="G4" s="27" t="s">
        <v>152</v>
      </c>
      <c r="H4" s="27">
        <v>482</v>
      </c>
      <c r="I4" s="20">
        <f>28+29+15+25+20</f>
        <v>117</v>
      </c>
      <c r="J4" s="27" t="s">
        <v>33</v>
      </c>
      <c r="K4" s="20">
        <f t="shared" si="0"/>
        <v>599</v>
      </c>
      <c r="L4" s="30" t="s">
        <v>90</v>
      </c>
    </row>
    <row r="5" spans="1:15">
      <c r="A5" s="14">
        <v>3</v>
      </c>
      <c r="B5" s="16" t="s">
        <v>61</v>
      </c>
      <c r="C5" s="16" t="s">
        <v>62</v>
      </c>
      <c r="D5" s="16" t="s">
        <v>63</v>
      </c>
      <c r="E5" s="18" t="s">
        <v>64</v>
      </c>
      <c r="F5" s="19"/>
      <c r="G5" s="27" t="s">
        <v>153</v>
      </c>
      <c r="H5" s="27">
        <v>532</v>
      </c>
      <c r="I5" s="27" t="s">
        <v>139</v>
      </c>
      <c r="J5" s="27">
        <f>20+26+20</f>
        <v>66</v>
      </c>
      <c r="K5" s="20">
        <f t="shared" si="0"/>
        <v>598</v>
      </c>
      <c r="L5" s="30" t="s">
        <v>130</v>
      </c>
    </row>
    <row r="6" spans="1:15">
      <c r="A6" s="14">
        <v>4</v>
      </c>
      <c r="B6" s="16" t="s">
        <v>41</v>
      </c>
      <c r="C6" s="16" t="s">
        <v>42</v>
      </c>
      <c r="D6" s="16" t="s">
        <v>43</v>
      </c>
      <c r="E6" s="17" t="s">
        <v>44</v>
      </c>
      <c r="F6" s="19"/>
      <c r="G6" s="27" t="s">
        <v>154</v>
      </c>
      <c r="H6" s="27">
        <v>471</v>
      </c>
      <c r="I6" s="27" t="s">
        <v>33</v>
      </c>
      <c r="J6" s="27">
        <f>26+26+15+15+15+20</f>
        <v>117</v>
      </c>
      <c r="K6" s="20">
        <f t="shared" si="0"/>
        <v>588</v>
      </c>
      <c r="L6" s="33">
        <v>4</v>
      </c>
    </row>
    <row r="7" spans="1:15">
      <c r="A7" s="14">
        <v>5</v>
      </c>
      <c r="B7" s="16" t="s">
        <v>32</v>
      </c>
      <c r="C7" s="16" t="s">
        <v>34</v>
      </c>
      <c r="D7" s="16" t="s">
        <v>35</v>
      </c>
      <c r="E7" s="18" t="s">
        <v>36</v>
      </c>
      <c r="F7" s="19"/>
      <c r="G7" s="27" t="s">
        <v>155</v>
      </c>
      <c r="H7" s="27">
        <v>428</v>
      </c>
      <c r="I7" s="20">
        <f>28+28+15+15+30+20+5</f>
        <v>141</v>
      </c>
      <c r="J7" s="27" t="s">
        <v>33</v>
      </c>
      <c r="K7" s="20">
        <f t="shared" si="0"/>
        <v>569</v>
      </c>
      <c r="L7" s="33">
        <v>5</v>
      </c>
    </row>
    <row r="8" spans="1:15">
      <c r="A8" s="14">
        <v>6</v>
      </c>
      <c r="B8" s="16" t="s">
        <v>49</v>
      </c>
      <c r="C8" s="16" t="s">
        <v>50</v>
      </c>
      <c r="D8" s="16" t="s">
        <v>22</v>
      </c>
      <c r="E8" s="18" t="s">
        <v>51</v>
      </c>
      <c r="F8" s="19"/>
      <c r="G8" s="27" t="s">
        <v>156</v>
      </c>
      <c r="H8" s="27">
        <v>466</v>
      </c>
      <c r="I8" s="27" t="s">
        <v>139</v>
      </c>
      <c r="J8" s="27" t="s">
        <v>139</v>
      </c>
      <c r="K8" s="27">
        <v>0</v>
      </c>
      <c r="L8" s="43">
        <v>42893</v>
      </c>
    </row>
    <row r="9" spans="1:15">
      <c r="A9" s="36">
        <v>7</v>
      </c>
      <c r="B9" s="37" t="s">
        <v>16</v>
      </c>
      <c r="C9" s="48" t="s">
        <v>18</v>
      </c>
      <c r="D9" s="48" t="s">
        <v>19</v>
      </c>
      <c r="E9" s="49" t="s">
        <v>21</v>
      </c>
      <c r="F9" s="50"/>
      <c r="G9" s="51" t="s">
        <v>157</v>
      </c>
      <c r="H9" s="51">
        <v>495</v>
      </c>
      <c r="I9" s="51" t="s">
        <v>139</v>
      </c>
      <c r="J9" s="51" t="s">
        <v>33</v>
      </c>
      <c r="K9" s="51">
        <v>0</v>
      </c>
      <c r="L9" s="52">
        <v>42893</v>
      </c>
    </row>
    <row r="10" spans="1:15" ht="15.75" customHeight="1">
      <c r="A10" s="73" t="s">
        <v>142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1:15">
      <c r="A11" s="4"/>
      <c r="B11" s="26"/>
      <c r="C11" s="26"/>
      <c r="D11" s="26"/>
      <c r="E11" s="22"/>
      <c r="G11" s="28"/>
      <c r="H11" s="28"/>
      <c r="I11" s="28"/>
      <c r="J11" s="29"/>
      <c r="K11" s="28"/>
      <c r="L11" s="29"/>
    </row>
    <row r="12" spans="1:15">
      <c r="A12" s="4"/>
      <c r="B12" s="26"/>
      <c r="C12" s="26"/>
      <c r="D12" s="26"/>
      <c r="E12" s="23"/>
      <c r="G12" s="28"/>
      <c r="H12" s="28"/>
      <c r="I12" s="28"/>
      <c r="J12" s="29"/>
      <c r="K12" s="28"/>
      <c r="L12" s="29"/>
    </row>
    <row r="13" spans="1:15">
      <c r="A13" s="4"/>
      <c r="B13" s="26"/>
      <c r="C13" s="26"/>
      <c r="D13" s="26"/>
      <c r="E13" s="23"/>
      <c r="G13" s="28"/>
      <c r="H13" s="28"/>
      <c r="I13" s="28"/>
      <c r="J13" s="29"/>
      <c r="K13" s="28"/>
      <c r="L13" s="29"/>
    </row>
    <row r="14" spans="1:15">
      <c r="A14" s="4"/>
      <c r="B14" s="26"/>
      <c r="C14" s="26"/>
      <c r="D14" s="26"/>
      <c r="E14" s="23"/>
      <c r="G14" s="28"/>
      <c r="H14" s="28"/>
      <c r="I14" s="29"/>
      <c r="J14" s="29"/>
      <c r="K14" s="29"/>
      <c r="L14" s="28"/>
    </row>
    <row r="15" spans="1:15">
      <c r="A15" s="4"/>
      <c r="B15" s="26"/>
      <c r="C15" s="26"/>
      <c r="D15" s="26"/>
      <c r="E15" s="23"/>
      <c r="G15" s="28"/>
      <c r="H15" s="28"/>
      <c r="I15" s="28"/>
      <c r="J15" s="28"/>
      <c r="K15" s="28"/>
      <c r="L15" s="28"/>
    </row>
    <row r="16" spans="1:15">
      <c r="A16" s="4"/>
      <c r="B16" s="26"/>
      <c r="C16" s="26"/>
      <c r="D16" s="26"/>
      <c r="E16" s="23"/>
      <c r="G16" s="28"/>
      <c r="H16" s="28"/>
      <c r="I16" s="28"/>
      <c r="J16" s="28"/>
      <c r="K16" s="28"/>
      <c r="L16" s="28"/>
    </row>
    <row r="17" spans="1:12">
      <c r="A17" s="4"/>
      <c r="B17" s="26"/>
      <c r="C17" s="26"/>
      <c r="D17" s="26"/>
      <c r="E17" s="23"/>
      <c r="G17" s="28"/>
      <c r="H17" s="28"/>
      <c r="I17" s="28"/>
      <c r="J17" s="28"/>
      <c r="K17" s="28"/>
      <c r="L17" s="28"/>
    </row>
    <row r="18" spans="1:12">
      <c r="A18" s="4"/>
      <c r="B18" s="26"/>
      <c r="C18" s="26"/>
      <c r="D18" s="26"/>
      <c r="E18" s="22"/>
      <c r="G18" s="28"/>
      <c r="H18" s="28"/>
      <c r="I18" s="28"/>
      <c r="J18" s="28"/>
      <c r="K18" s="28"/>
      <c r="L18" s="28"/>
    </row>
    <row r="19" spans="1:12">
      <c r="A19" s="4"/>
      <c r="B19" s="26"/>
      <c r="C19" s="26"/>
      <c r="D19" s="26"/>
      <c r="E19" s="22"/>
      <c r="G19" s="28"/>
      <c r="H19" s="28"/>
      <c r="I19" s="28"/>
      <c r="J19" s="28"/>
      <c r="K19" s="28"/>
      <c r="L19" s="28"/>
    </row>
    <row r="20" spans="1:12">
      <c r="A20" s="4"/>
      <c r="B20" s="26"/>
      <c r="C20" s="26"/>
      <c r="D20" s="26"/>
      <c r="E20" s="23"/>
      <c r="G20" s="28"/>
      <c r="H20" s="28"/>
      <c r="I20" s="28"/>
      <c r="J20" s="28"/>
      <c r="K20" s="28"/>
      <c r="L20" s="28"/>
    </row>
    <row r="21" spans="1:12">
      <c r="A21" s="4"/>
      <c r="G21" s="28"/>
      <c r="H21" s="28"/>
      <c r="I21" s="28"/>
      <c r="J21" s="28"/>
      <c r="K21" s="28"/>
      <c r="L21" s="28"/>
    </row>
    <row r="22" spans="1:12">
      <c r="A22" s="4"/>
      <c r="G22" s="28"/>
      <c r="H22" s="28"/>
      <c r="I22" s="28"/>
      <c r="J22" s="28"/>
      <c r="K22" s="28"/>
      <c r="L22" s="28"/>
    </row>
    <row r="23" spans="1:12">
      <c r="A23" s="4"/>
      <c r="G23" s="28"/>
      <c r="H23" s="28"/>
      <c r="I23" s="28"/>
      <c r="J23" s="28"/>
      <c r="K23" s="28"/>
      <c r="L23" s="28"/>
    </row>
    <row r="24" spans="1:12">
      <c r="A24" s="4"/>
      <c r="G24" s="28"/>
      <c r="H24" s="28"/>
      <c r="I24" s="28"/>
      <c r="J24" s="28"/>
      <c r="K24" s="28"/>
      <c r="L24" s="28"/>
    </row>
    <row r="25" spans="1:12">
      <c r="A25" s="4"/>
      <c r="G25" s="28"/>
      <c r="H25" s="28"/>
      <c r="I25" s="28"/>
      <c r="J25" s="28"/>
      <c r="K25" s="28"/>
      <c r="L25" s="28"/>
    </row>
    <row r="26" spans="1:12">
      <c r="A26" s="4"/>
      <c r="G26" s="28"/>
      <c r="H26" s="28"/>
      <c r="I26" s="28"/>
      <c r="J26" s="28"/>
      <c r="K26" s="28"/>
      <c r="L26" s="28"/>
    </row>
    <row r="27" spans="1:12">
      <c r="A27" s="4"/>
      <c r="G27" s="28"/>
      <c r="H27" s="28"/>
      <c r="I27" s="28"/>
      <c r="J27" s="28"/>
      <c r="K27" s="28"/>
      <c r="L27" s="28"/>
    </row>
    <row r="28" spans="1:12">
      <c r="A28" s="4"/>
      <c r="G28" s="28"/>
      <c r="H28" s="28"/>
      <c r="I28" s="28"/>
      <c r="J28" s="28"/>
      <c r="K28" s="28"/>
      <c r="L28" s="28"/>
    </row>
    <row r="29" spans="1:12">
      <c r="A29" s="4"/>
      <c r="G29" s="47">
        <f>'S5C - ROBOCZY'!G34</f>
        <v>0</v>
      </c>
      <c r="H29" s="47">
        <f>'S5C - ROBOCZY'!H34</f>
        <v>0</v>
      </c>
      <c r="I29" s="28" t="str">
        <f>IF('S5C - ROBOCZY'!I28="","",IF('S5C - ROBOCZY'!I28="-","-",IF('S5C - ROBOCZY'!I28="DQ","DQ",'S5C - ROBOCZY'!I28)))</f>
        <v/>
      </c>
      <c r="J29" s="28" t="str">
        <f>IF('S1B - ROBOCZY'!I28="","",IF('S1B - ROBOCZY'!I28="-","-",IF('S1B - ROBOCZY'!I28="DQ","DQ",'S1B - ROBOCZY'!I28)))</f>
        <v/>
      </c>
      <c r="K29" s="28" t="str">
        <f t="shared" ref="K29:K37" si="1">IF(I29="","", SUM(I29:J29))</f>
        <v/>
      </c>
      <c r="L29" s="28"/>
    </row>
    <row r="30" spans="1:12">
      <c r="A30" s="4"/>
      <c r="G30" s="47">
        <f>'S5C - ROBOCZY'!G35</f>
        <v>0</v>
      </c>
      <c r="H30" s="47">
        <f>'S5C - ROBOCZY'!H35</f>
        <v>0</v>
      </c>
      <c r="I30" s="28" t="str">
        <f>IF('S5C - ROBOCZY'!I29="","",IF('S5C - ROBOCZY'!I29="-","-",IF('S5C - ROBOCZY'!I29="DQ","DQ",'S5C - ROBOCZY'!I29)))</f>
        <v/>
      </c>
      <c r="J30" s="28" t="str">
        <f>IF('S1B - ROBOCZY'!I29="","",IF('S1B - ROBOCZY'!I29="-","-",IF('S1B - ROBOCZY'!I29="DQ","DQ",'S1B - ROBOCZY'!I29)))</f>
        <v/>
      </c>
      <c r="K30" s="28" t="str">
        <f t="shared" si="1"/>
        <v/>
      </c>
      <c r="L30" s="28"/>
    </row>
    <row r="31" spans="1:12">
      <c r="A31" s="4"/>
      <c r="G31" s="47">
        <f>'S5C - ROBOCZY'!G36</f>
        <v>0</v>
      </c>
      <c r="H31" s="47">
        <f>'S5C - ROBOCZY'!H36</f>
        <v>0</v>
      </c>
      <c r="I31" s="28" t="str">
        <f>IF('S5C - ROBOCZY'!I30="","",IF('S5C - ROBOCZY'!I30="-","-",IF('S5C - ROBOCZY'!I30="DQ","DQ",'S5C - ROBOCZY'!I30)))</f>
        <v/>
      </c>
      <c r="J31" s="28" t="str">
        <f>IF('S1B - ROBOCZY'!I30="","",IF('S1B - ROBOCZY'!I30="-","-",IF('S1B - ROBOCZY'!I30="DQ","DQ",'S1B - ROBOCZY'!I30)))</f>
        <v/>
      </c>
      <c r="K31" s="28" t="str">
        <f t="shared" si="1"/>
        <v/>
      </c>
      <c r="L31" s="28"/>
    </row>
    <row r="32" spans="1:12">
      <c r="A32" s="4"/>
      <c r="G32" s="28">
        <f>'S5C - ROBOCZY'!G37</f>
        <v>0</v>
      </c>
      <c r="H32" s="28">
        <f>'S5C - ROBOCZY'!H37</f>
        <v>0</v>
      </c>
      <c r="I32" s="28" t="str">
        <f>IF('S5C - ROBOCZY'!I31="","",IF('S5C - ROBOCZY'!I31="-","-",IF('S5C - ROBOCZY'!I31="DQ","DQ",'S5C - ROBOCZY'!I31)))</f>
        <v/>
      </c>
      <c r="J32" s="28" t="str">
        <f>IF('S1B - ROBOCZY'!I31="","",IF('S1B - ROBOCZY'!I31="-","-",IF('S1B - ROBOCZY'!I31="DQ","DQ",'S1B - ROBOCZY'!I31)))</f>
        <v/>
      </c>
      <c r="K32" s="28" t="str">
        <f t="shared" si="1"/>
        <v/>
      </c>
      <c r="L32" s="28"/>
    </row>
    <row r="33" spans="1:12">
      <c r="A33" s="4"/>
      <c r="G33" s="28">
        <f>'S5C - ROBOCZY'!G38</f>
        <v>0</v>
      </c>
      <c r="H33" s="28"/>
      <c r="I33" s="28" t="str">
        <f>IF('S5C - ROBOCZY'!I32="","",IF('S5C - ROBOCZY'!I32="-","-",IF('S5C - ROBOCZY'!I32="DQ","DQ",'S5C - ROBOCZY'!I32)))</f>
        <v/>
      </c>
      <c r="J33" s="28" t="str">
        <f>IF('S1B - ROBOCZY'!I32="","",IF('S1B - ROBOCZY'!I32="-","-",IF('S1B - ROBOCZY'!I32="DQ","DQ",'S1B - ROBOCZY'!I32)))</f>
        <v/>
      </c>
      <c r="K33" s="28" t="str">
        <f t="shared" si="1"/>
        <v/>
      </c>
      <c r="L33" s="28"/>
    </row>
    <row r="34" spans="1:12">
      <c r="A34" s="4"/>
      <c r="G34" s="28">
        <f>'S5C - ROBOCZY'!G39</f>
        <v>0</v>
      </c>
      <c r="H34" s="28"/>
      <c r="I34" s="28" t="str">
        <f>IF('S5C - ROBOCZY'!I33="","",IF('S5C - ROBOCZY'!I33="-","-",IF('S5C - ROBOCZY'!I33="DQ","DQ",'S5C - ROBOCZY'!I33)))</f>
        <v/>
      </c>
      <c r="J34" s="28" t="str">
        <f>IF('S1B - ROBOCZY'!I33="","",IF('S1B - ROBOCZY'!I33="-","-",IF('S1B - ROBOCZY'!I33="DQ","DQ",'S1B - ROBOCZY'!I33)))</f>
        <v/>
      </c>
      <c r="K34" s="28" t="str">
        <f t="shared" si="1"/>
        <v/>
      </c>
      <c r="L34" s="28"/>
    </row>
    <row r="35" spans="1:12">
      <c r="A35" s="4"/>
      <c r="G35" s="28">
        <f>'S5C - ROBOCZY'!G40</f>
        <v>0</v>
      </c>
      <c r="H35" s="28"/>
      <c r="I35" s="28" t="str">
        <f>IF('S5C - ROBOCZY'!I34="","",IF('S5C - ROBOCZY'!I34="-","-",IF('S5C - ROBOCZY'!I34="DQ","DQ",'S5C - ROBOCZY'!I34)))</f>
        <v/>
      </c>
      <c r="J35" s="28" t="str">
        <f>IF('S1B - ROBOCZY'!I34="","",IF('S1B - ROBOCZY'!I34="-","-",IF('S1B - ROBOCZY'!I34="DQ","DQ",'S1B - ROBOCZY'!I34)))</f>
        <v/>
      </c>
      <c r="K35" s="28" t="str">
        <f t="shared" si="1"/>
        <v/>
      </c>
      <c r="L35" s="28"/>
    </row>
    <row r="36" spans="1:12">
      <c r="A36" s="4"/>
      <c r="G36" s="28">
        <f>'S5C - ROBOCZY'!G41</f>
        <v>0</v>
      </c>
      <c r="H36" s="28"/>
      <c r="I36" s="28" t="str">
        <f>IF('S1B - ROBOCZY'!G35="","",IF('S1B - ROBOCZY'!G35="-","-",IF('S1B - ROBOCZY'!G35="DQ","DQ",'S1B - ROBOCZY'!G35)))</f>
        <v/>
      </c>
      <c r="J36" s="28" t="str">
        <f>IF('S1B - ROBOCZY'!I35="","",IF('S1B - ROBOCZY'!I35="-","-",IF('S1B - ROBOCZY'!I35="DQ","DQ",'S1B - ROBOCZY'!I35)))</f>
        <v/>
      </c>
      <c r="K36" s="28" t="str">
        <f t="shared" si="1"/>
        <v/>
      </c>
      <c r="L36" s="28"/>
    </row>
    <row r="37" spans="1:12">
      <c r="A37" s="4"/>
      <c r="G37" s="28"/>
      <c r="H37" s="28"/>
      <c r="I37" s="28" t="str">
        <f>IF('S1B - ROBOCZY'!G36="","",IF('S1B - ROBOCZY'!G36="-","-",IF('S1B - ROBOCZY'!G36="DQ","DQ",'S1B - ROBOCZY'!G36)))</f>
        <v/>
      </c>
      <c r="J37" s="28" t="str">
        <f>IF('S1B - ROBOCZY'!I36="","",IF('S1B - ROBOCZY'!I36="-","-",IF('S1B - ROBOCZY'!I36="DQ","DQ",'S1B - ROBOCZY'!I36)))</f>
        <v/>
      </c>
      <c r="K37" s="28" t="str">
        <f t="shared" si="1"/>
        <v/>
      </c>
      <c r="L37" s="28"/>
    </row>
    <row r="38" spans="1:12">
      <c r="I38" t="str">
        <f>IF('S4A - ROBOCZY'!G37="-","-",IF('S4A - ROBOCZY'!G37="DQ","DQ",IF('S4A - ROBOCZY'!G37&gt;3,180,IF('S4A - ROBOCZY'!G37="","",IF(MOD('S4A - ROBOCZY'!G37,1)=0,'S4A - ROBOCZY'!G37*60,INT('S4A - ROBOCZY'!G37)*60+MOD('S4A - ROBOCZY'!G37,1)*100)))))</f>
        <v/>
      </c>
    </row>
  </sheetData>
  <mergeCells count="2">
    <mergeCell ref="A1:L1"/>
    <mergeCell ref="A10:L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63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14.42578125" defaultRowHeight="15.75" customHeight="1"/>
  <cols>
    <col min="5" max="5" width="16.7109375" customWidth="1"/>
    <col min="6" max="6" width="18.85546875" customWidth="1"/>
    <col min="7" max="7" width="11" customWidth="1"/>
    <col min="8" max="8" width="12.28515625" customWidth="1"/>
    <col min="9" max="9" width="11" customWidth="1"/>
    <col min="10" max="10" width="12.28515625" customWidth="1"/>
    <col min="11" max="11" width="11" customWidth="1"/>
    <col min="12" max="12" width="12.28515625" customWidth="1"/>
    <col min="13" max="14" width="12.140625" customWidth="1"/>
    <col min="15" max="15" width="6.5703125" customWidth="1"/>
    <col min="16" max="16" width="9.140625" customWidth="1"/>
  </cols>
  <sheetData>
    <row r="1" spans="1:19">
      <c r="A1" s="31" t="s">
        <v>0</v>
      </c>
      <c r="B1" s="31" t="s">
        <v>3</v>
      </c>
      <c r="C1" s="4" t="s">
        <v>4</v>
      </c>
      <c r="D1" s="31" t="s">
        <v>5</v>
      </c>
      <c r="E1" s="21" t="s">
        <v>6</v>
      </c>
      <c r="F1" s="21" t="s">
        <v>8</v>
      </c>
      <c r="G1" s="74" t="s">
        <v>10</v>
      </c>
      <c r="H1" s="71"/>
      <c r="I1" s="74" t="s">
        <v>11</v>
      </c>
      <c r="J1" s="71"/>
      <c r="K1" s="74" t="s">
        <v>12</v>
      </c>
      <c r="L1" s="71"/>
      <c r="M1" s="74" t="s">
        <v>13</v>
      </c>
      <c r="N1" s="71"/>
      <c r="O1" s="4" t="s">
        <v>14</v>
      </c>
      <c r="P1" s="4" t="s">
        <v>15</v>
      </c>
      <c r="Q1" s="4"/>
      <c r="R1" s="4"/>
      <c r="S1" s="4"/>
    </row>
    <row r="2" spans="1:19">
      <c r="G2" s="4" t="s">
        <v>158</v>
      </c>
      <c r="H2" s="4" t="s">
        <v>159</v>
      </c>
      <c r="I2" s="4" t="s">
        <v>158</v>
      </c>
      <c r="J2" s="4" t="s">
        <v>159</v>
      </c>
      <c r="K2" s="4" t="s">
        <v>158</v>
      </c>
      <c r="L2" s="4" t="s">
        <v>159</v>
      </c>
      <c r="M2" s="4" t="s">
        <v>158</v>
      </c>
      <c r="N2" s="4" t="s">
        <v>159</v>
      </c>
      <c r="Q2" s="4"/>
      <c r="R2" s="4"/>
      <c r="S2" s="4"/>
    </row>
    <row r="3" spans="1:19">
      <c r="A3" s="4">
        <v>1</v>
      </c>
      <c r="G3" s="28" t="str">
        <f>IF('S8D - ROBOCZY'!G3="-","-",IF('S8D - ROBOCZY'!G3="DQ","DQ",IF('S8D - ROBOCZY'!G3&gt;6,180,IF('S8D - ROBOCZY'!G3="","",IF(MOD('S8D - ROBOCZY'!G3,1)=0,'S8D - ROBOCZY'!G3*60,INT('S8D - ROBOCZY'!G3)*60+MOD('S8D - ROBOCZY'!G3,1)*100)))))</f>
        <v/>
      </c>
      <c r="H3" s="28" t="str">
        <f>IF('S8D - ROBOCZY'!H3="-","-",IF('S8D - ROBOCZY'!H3="DQ","DQ",IF('S8D - ROBOCZY'!H3="X",60,IF('S8D - ROBOCZY'!H3="","",0))))</f>
        <v/>
      </c>
      <c r="I3" s="28" t="str">
        <f>IF('S8D - ROBOCZY'!I3="-","-",IF('S8D - ROBOCZY'!I3="DQ","DQ",IF('S8D - ROBOCZY'!I3&gt;6,180,IF('S8D - ROBOCZY'!I3="","",IF(MOD('S8D - ROBOCZY'!I3,1)=0,'S8D - ROBOCZY'!I3*60,INT('S8D - ROBOCZY'!I3)*60+MOD('S8D - ROBOCZY'!I3,1)*100)))))</f>
        <v/>
      </c>
      <c r="J3" s="28" t="str">
        <f>IF('S8D - ROBOCZY'!J3="-","-",IF('S8D - ROBOCZY'!J3="DQ","DQ",IF('S8D - ROBOCZY'!J3="X",60,IF('S8D - ROBOCZY'!J3="","",0))))</f>
        <v/>
      </c>
      <c r="K3" s="28" t="str">
        <f>IF('S8D - ROBOCZY'!K3="-","-",IF('S8D - ROBOCZY'!K3="DQ","DQ",IF('S8D - ROBOCZY'!K3&gt;6,180,IF('S8D - ROBOCZY'!K3="","",IF(MOD('S8D - ROBOCZY'!K3,1)=0,'S8D - ROBOCZY'!K3*60,INT('S8D - ROBOCZY'!K3)*60+MOD('S8D - ROBOCZY'!K3,1)*100)))))</f>
        <v/>
      </c>
      <c r="L3" s="28" t="str">
        <f>IF('S8D - ROBOCZY'!L3="-","-",IF('S8D - ROBOCZY'!L3="DQ","DQ",IF('S8D - ROBOCZY'!L3="X",60,IF('S8D - ROBOCZY'!L3="","",0))))</f>
        <v/>
      </c>
      <c r="M3" s="28" t="str">
        <f>IF('S8D - ROBOCZY'!M3="-","-",IF('S8D - ROBOCZY'!M3="DQ","DQ",IF('S8D - ROBOCZY'!M3&gt;6,180,IF('S8D - ROBOCZY'!M3="","",IF(MOD('S8D - ROBOCZY'!M3,1)=0,'S8D - ROBOCZY'!M3*60,INT('S8D - ROBOCZY'!M3)*60+MOD('S8D - ROBOCZY'!M3,1)*100)))))</f>
        <v/>
      </c>
      <c r="N3" s="28" t="str">
        <f>IF('S8D - ROBOCZY'!N3="-","-",IF('S8D - ROBOCZY'!N3="DQ","DQ",IF('S8D - ROBOCZY'!N3="X",60,IF('S8D - ROBOCZY'!N3="","",0))))</f>
        <v/>
      </c>
      <c r="O3" s="28" t="str">
        <f t="shared" ref="O3:O37" si="0">IF(G3="","", SUM(G3:M3))</f>
        <v/>
      </c>
      <c r="P3" s="28"/>
    </row>
    <row r="4" spans="1:19">
      <c r="A4" s="4">
        <v>2</v>
      </c>
      <c r="G4" s="28" t="str">
        <f>IF('S8D - ROBOCZY'!G4="-","-",IF('S8D - ROBOCZY'!G4="DQ","DQ",IF('S8D - ROBOCZY'!G4&gt;6,180,IF('S8D - ROBOCZY'!G4="","",IF(MOD('S8D - ROBOCZY'!G4,1)=0,'S8D - ROBOCZY'!G4*60,INT('S8D - ROBOCZY'!G4)*60+MOD('S8D - ROBOCZY'!G4,1)*100)))))</f>
        <v/>
      </c>
      <c r="H4" s="28" t="str">
        <f>IF('S8D - ROBOCZY'!H4="-","-",IF('S8D - ROBOCZY'!H4="DQ","DQ",IF('S8D - ROBOCZY'!H4="X",60,IF('S8D - ROBOCZY'!H4="","",0))))</f>
        <v/>
      </c>
      <c r="I4" s="28" t="str">
        <f>IF('S8D - ROBOCZY'!I4="-","-",IF('S8D - ROBOCZY'!I4="DQ","DQ",IF('S8D - ROBOCZY'!I4&gt;6,180,IF('S8D - ROBOCZY'!I4="","",IF(MOD('S8D - ROBOCZY'!I4,1)=0,'S8D - ROBOCZY'!I4*60,INT('S8D - ROBOCZY'!I4)*60+MOD('S8D - ROBOCZY'!I4,1)*100)))))</f>
        <v/>
      </c>
      <c r="J4" s="28" t="str">
        <f>IF('S8D - ROBOCZY'!J4="-","-",IF('S8D - ROBOCZY'!J4="DQ","DQ",IF('S8D - ROBOCZY'!J4="X",60,IF('S8D - ROBOCZY'!J4="","",0))))</f>
        <v/>
      </c>
      <c r="K4" s="28" t="str">
        <f>IF('S8D - ROBOCZY'!K4="-","-",IF('S8D - ROBOCZY'!K4="DQ","DQ",IF('S8D - ROBOCZY'!K4&gt;6,180,IF('S8D - ROBOCZY'!K4="","",IF(MOD('S8D - ROBOCZY'!K4,1)=0,'S8D - ROBOCZY'!K4*60,INT('S8D - ROBOCZY'!K4)*60+MOD('S8D - ROBOCZY'!K4,1)*100)))))</f>
        <v/>
      </c>
      <c r="L4" s="28" t="str">
        <f>IF('S8D - ROBOCZY'!L4="-","-",IF('S8D - ROBOCZY'!L4="DQ","DQ",IF('S8D - ROBOCZY'!L4="X",60,IF('S8D - ROBOCZY'!L4="","",0))))</f>
        <v/>
      </c>
      <c r="M4" s="28" t="str">
        <f>IF('S8D - ROBOCZY'!M4="-","-",IF('S8D - ROBOCZY'!M4="DQ","DQ",IF('S8D - ROBOCZY'!M4&gt;6,180,IF('S8D - ROBOCZY'!M4="","",IF(MOD('S8D - ROBOCZY'!M4,1)=0,'S8D - ROBOCZY'!M4*60,INT('S8D - ROBOCZY'!M4)*60+MOD('S8D - ROBOCZY'!M4,1)*100)))))</f>
        <v/>
      </c>
      <c r="N4" s="28" t="str">
        <f>IF('S8D - ROBOCZY'!N4="-","-",IF('S8D - ROBOCZY'!N4="DQ","DQ",IF('S8D - ROBOCZY'!N4="X",60,IF('S8D - ROBOCZY'!N4="","",0))))</f>
        <v/>
      </c>
      <c r="O4" s="28" t="str">
        <f t="shared" si="0"/>
        <v/>
      </c>
      <c r="P4" s="28"/>
    </row>
    <row r="5" spans="1:19">
      <c r="A5" s="4">
        <v>3</v>
      </c>
      <c r="G5" s="28" t="str">
        <f>IF('S8D - ROBOCZY'!G5="-","-",IF('S8D - ROBOCZY'!G5="DQ","DQ",IF('S8D - ROBOCZY'!G5&gt;6,180,IF('S8D - ROBOCZY'!G5="","",IF(MOD('S8D - ROBOCZY'!G5,1)=0,'S8D - ROBOCZY'!G5*60,INT('S8D - ROBOCZY'!G5)*60+MOD('S8D - ROBOCZY'!G5,1)*100)))))</f>
        <v/>
      </c>
      <c r="H5" s="28" t="str">
        <f>IF('S8D - ROBOCZY'!H5="-","-",IF('S8D - ROBOCZY'!H5="DQ","DQ",IF('S8D - ROBOCZY'!H5="X",60,IF('S8D - ROBOCZY'!H5="","",0))))</f>
        <v/>
      </c>
      <c r="I5" s="28" t="str">
        <f>IF('S8D - ROBOCZY'!I5="-","-",IF('S8D - ROBOCZY'!I5="DQ","DQ",IF('S8D - ROBOCZY'!I5&gt;6,180,IF('S8D - ROBOCZY'!I5="","",IF(MOD('S8D - ROBOCZY'!I5,1)=0,'S8D - ROBOCZY'!I5*60,INT('S8D - ROBOCZY'!I5)*60+MOD('S8D - ROBOCZY'!I5,1)*100)))))</f>
        <v/>
      </c>
      <c r="J5" s="28" t="str">
        <f>IF('S8D - ROBOCZY'!J5="-","-",IF('S8D - ROBOCZY'!J5="DQ","DQ",IF('S8D - ROBOCZY'!J5="X",60,IF('S8D - ROBOCZY'!J5="","",0))))</f>
        <v/>
      </c>
      <c r="K5" s="28" t="str">
        <f>IF('S8D - ROBOCZY'!K5="-","-",IF('S8D - ROBOCZY'!K5="DQ","DQ",IF('S8D - ROBOCZY'!K5&gt;6,180,IF('S8D - ROBOCZY'!K5="","",IF(MOD('S8D - ROBOCZY'!K5,1)=0,'S8D - ROBOCZY'!K5*60,INT('S8D - ROBOCZY'!K5)*60+MOD('S8D - ROBOCZY'!K5,1)*100)))))</f>
        <v/>
      </c>
      <c r="L5" s="28" t="str">
        <f>IF('S8D - ROBOCZY'!L5="-","-",IF('S8D - ROBOCZY'!L5="DQ","DQ",IF('S8D - ROBOCZY'!L5="X",60,IF('S8D - ROBOCZY'!L5="","",0))))</f>
        <v/>
      </c>
      <c r="M5" s="28" t="str">
        <f>IF('S8D - ROBOCZY'!M5="-","-",IF('S8D - ROBOCZY'!M5="DQ","DQ",IF('S8D - ROBOCZY'!M5&gt;6,180,IF('S8D - ROBOCZY'!M5="","",IF(MOD('S8D - ROBOCZY'!M5,1)=0,'S8D - ROBOCZY'!M5*60,INT('S8D - ROBOCZY'!M5)*60+MOD('S8D - ROBOCZY'!M5,1)*100)))))</f>
        <v/>
      </c>
      <c r="N5" s="28" t="str">
        <f>IF('S8D - ROBOCZY'!N5="-","-",IF('S8D - ROBOCZY'!N5="DQ","DQ",IF('S8D - ROBOCZY'!N5="X",60,IF('S8D - ROBOCZY'!N5="","",0))))</f>
        <v/>
      </c>
      <c r="O5" s="28" t="str">
        <f t="shared" si="0"/>
        <v/>
      </c>
      <c r="P5" s="28"/>
    </row>
    <row r="6" spans="1:19">
      <c r="A6" s="4">
        <v>4</v>
      </c>
      <c r="G6" s="28" t="str">
        <f>IF('S8D - ROBOCZY'!G6="-","-",IF('S8D - ROBOCZY'!G6="DQ","DQ",IF('S8D - ROBOCZY'!G6&gt;6,180,IF('S8D - ROBOCZY'!G6="","",IF(MOD('S8D - ROBOCZY'!G6,1)=0,'S8D - ROBOCZY'!G6*60,INT('S8D - ROBOCZY'!G6)*60+MOD('S8D - ROBOCZY'!G6,1)*100)))))</f>
        <v/>
      </c>
      <c r="H6" s="28" t="str">
        <f>IF('S8D - ROBOCZY'!H6="-","-",IF('S8D - ROBOCZY'!H6="DQ","DQ",IF('S8D - ROBOCZY'!H6="X",60,IF('S8D - ROBOCZY'!H6="","",0))))</f>
        <v/>
      </c>
      <c r="I6" s="28" t="str">
        <f>IF('S8D - ROBOCZY'!I6="-","-",IF('S8D - ROBOCZY'!I6="DQ","DQ",IF('S8D - ROBOCZY'!I6&gt;6,180,IF('S8D - ROBOCZY'!I6="","",IF(MOD('S8D - ROBOCZY'!I6,1)=0,'S8D - ROBOCZY'!I6*60,INT('S8D - ROBOCZY'!I6)*60+MOD('S8D - ROBOCZY'!I6,1)*100)))))</f>
        <v/>
      </c>
      <c r="J6" s="28" t="str">
        <f>IF('S8D - ROBOCZY'!J6="-","-",IF('S8D - ROBOCZY'!J6="DQ","DQ",IF('S8D - ROBOCZY'!J6="X",60,IF('S8D - ROBOCZY'!J6="","",0))))</f>
        <v/>
      </c>
      <c r="K6" s="28" t="str">
        <f>IF('S8D - ROBOCZY'!K6="-","-",IF('S8D - ROBOCZY'!K6="DQ","DQ",IF('S8D - ROBOCZY'!K6&gt;6,180,IF('S8D - ROBOCZY'!K6="","",IF(MOD('S8D - ROBOCZY'!K6,1)=0,'S8D - ROBOCZY'!K6*60,INT('S8D - ROBOCZY'!K6)*60+MOD('S8D - ROBOCZY'!K6,1)*100)))))</f>
        <v/>
      </c>
      <c r="L6" s="28" t="str">
        <f>IF('S8D - ROBOCZY'!L6="-","-",IF('S8D - ROBOCZY'!L6="DQ","DQ",IF('S8D - ROBOCZY'!L6="X",60,IF('S8D - ROBOCZY'!L6="","",0))))</f>
        <v/>
      </c>
      <c r="M6" s="28" t="str">
        <f>IF('S8D - ROBOCZY'!M6="-","-",IF('S8D - ROBOCZY'!M6="DQ","DQ",IF('S8D - ROBOCZY'!M6&gt;6,180,IF('S8D - ROBOCZY'!M6="","",IF(MOD('S8D - ROBOCZY'!M6,1)=0,'S8D - ROBOCZY'!M6*60,INT('S8D - ROBOCZY'!M6)*60+MOD('S8D - ROBOCZY'!M6,1)*100)))))</f>
        <v/>
      </c>
      <c r="N6" s="28" t="str">
        <f>IF('S8D - ROBOCZY'!N6="-","-",IF('S8D - ROBOCZY'!N6="DQ","DQ",IF('S8D - ROBOCZY'!N6="X",60,IF('S8D - ROBOCZY'!N6="","",0))))</f>
        <v/>
      </c>
      <c r="O6" s="28" t="str">
        <f t="shared" si="0"/>
        <v/>
      </c>
      <c r="P6" s="28"/>
    </row>
    <row r="7" spans="1:19">
      <c r="A7" s="4">
        <v>5</v>
      </c>
      <c r="G7" s="28" t="str">
        <f>IF('S8D - ROBOCZY'!G7="-","-",IF('S8D - ROBOCZY'!G7="DQ","DQ",IF('S8D - ROBOCZY'!G7&gt;6,180,IF('S8D - ROBOCZY'!G7="","",IF(MOD('S8D - ROBOCZY'!G7,1)=0,'S8D - ROBOCZY'!G7*60,INT('S8D - ROBOCZY'!G7)*60+MOD('S8D - ROBOCZY'!G7,1)*100)))))</f>
        <v/>
      </c>
      <c r="H7" s="28" t="str">
        <f>IF('S8D - ROBOCZY'!H7="-","-",IF('S8D - ROBOCZY'!H7="DQ","DQ",IF('S8D - ROBOCZY'!H7="X",60,IF('S8D - ROBOCZY'!H7="","",0))))</f>
        <v/>
      </c>
      <c r="I7" s="28" t="str">
        <f>IF('S8D - ROBOCZY'!I7="-","-",IF('S8D - ROBOCZY'!I7="DQ","DQ",IF('S8D - ROBOCZY'!I7&gt;6,180,IF('S8D - ROBOCZY'!I7="","",IF(MOD('S8D - ROBOCZY'!I7,1)=0,'S8D - ROBOCZY'!I7*60,INT('S8D - ROBOCZY'!I7)*60+MOD('S8D - ROBOCZY'!I7,1)*100)))))</f>
        <v/>
      </c>
      <c r="J7" s="28" t="str">
        <f>IF('S8D - ROBOCZY'!J7="-","-",IF('S8D - ROBOCZY'!J7="DQ","DQ",IF('S8D - ROBOCZY'!J7="X",60,IF('S8D - ROBOCZY'!J7="","",0))))</f>
        <v/>
      </c>
      <c r="K7" s="28" t="str">
        <f>IF('S8D - ROBOCZY'!K7="-","-",IF('S8D - ROBOCZY'!K7="DQ","DQ",IF('S8D - ROBOCZY'!K7&gt;6,180,IF('S8D - ROBOCZY'!K7="","",IF(MOD('S8D - ROBOCZY'!K7,1)=0,'S8D - ROBOCZY'!K7*60,INT('S8D - ROBOCZY'!K7)*60+MOD('S8D - ROBOCZY'!K7,1)*100)))))</f>
        <v/>
      </c>
      <c r="L7" s="28" t="str">
        <f>IF('S8D - ROBOCZY'!L7="-","-",IF('S8D - ROBOCZY'!L7="DQ","DQ",IF('S8D - ROBOCZY'!L7="X",60,IF('S8D - ROBOCZY'!L7="","",0))))</f>
        <v/>
      </c>
      <c r="M7" s="28" t="str">
        <f>IF('S8D - ROBOCZY'!M7="-","-",IF('S8D - ROBOCZY'!M7="DQ","DQ",IF('S8D - ROBOCZY'!M7&gt;6,180,IF('S8D - ROBOCZY'!M7="","",IF(MOD('S8D - ROBOCZY'!M7,1)=0,'S8D - ROBOCZY'!M7*60,INT('S8D - ROBOCZY'!M7)*60+MOD('S8D - ROBOCZY'!M7,1)*100)))))</f>
        <v/>
      </c>
      <c r="N7" s="28" t="str">
        <f>IF('S8D - ROBOCZY'!N7="-","-",IF('S8D - ROBOCZY'!N7="DQ","DQ",IF('S8D - ROBOCZY'!N7="X",60,IF('S8D - ROBOCZY'!N7="","",0))))</f>
        <v/>
      </c>
      <c r="O7" s="28" t="str">
        <f t="shared" si="0"/>
        <v/>
      </c>
      <c r="P7" s="28"/>
    </row>
    <row r="8" spans="1:19">
      <c r="A8" s="4">
        <v>6</v>
      </c>
      <c r="G8" s="28" t="str">
        <f>IF('S8D - ROBOCZY'!G8="-","-",IF('S8D - ROBOCZY'!G8="DQ","DQ",IF('S8D - ROBOCZY'!G8&gt;6,180,IF('S8D - ROBOCZY'!G8="","",IF(MOD('S8D - ROBOCZY'!G8,1)=0,'S8D - ROBOCZY'!G8*60,INT('S8D - ROBOCZY'!G8)*60+MOD('S8D - ROBOCZY'!G8,1)*100)))))</f>
        <v/>
      </c>
      <c r="H8" s="28" t="str">
        <f>IF('S8D - ROBOCZY'!H8="-","-",IF('S8D - ROBOCZY'!H8="DQ","DQ",IF('S8D - ROBOCZY'!H8="X",60,IF('S8D - ROBOCZY'!H8="","",0))))</f>
        <v/>
      </c>
      <c r="I8" s="28" t="str">
        <f>IF('S8D - ROBOCZY'!I8="-","-",IF('S8D - ROBOCZY'!I8="DQ","DQ",IF('S8D - ROBOCZY'!I8&gt;6,180,IF('S8D - ROBOCZY'!I8="","",IF(MOD('S8D - ROBOCZY'!I8,1)=0,'S8D - ROBOCZY'!I8*60,INT('S8D - ROBOCZY'!I8)*60+MOD('S8D - ROBOCZY'!I8,1)*100)))))</f>
        <v/>
      </c>
      <c r="J8" s="28" t="str">
        <f>IF('S8D - ROBOCZY'!J8="-","-",IF('S8D - ROBOCZY'!J8="DQ","DQ",IF('S8D - ROBOCZY'!J8="X",60,IF('S8D - ROBOCZY'!J8="","",0))))</f>
        <v/>
      </c>
      <c r="K8" s="28" t="str">
        <f>IF('S8D - ROBOCZY'!K8="-","-",IF('S8D - ROBOCZY'!K8="DQ","DQ",IF('S8D - ROBOCZY'!K8&gt;6,180,IF('S8D - ROBOCZY'!K8="","",IF(MOD('S8D - ROBOCZY'!K8,1)=0,'S8D - ROBOCZY'!K8*60,INT('S8D - ROBOCZY'!K8)*60+MOD('S8D - ROBOCZY'!K8,1)*100)))))</f>
        <v/>
      </c>
      <c r="L8" s="28" t="str">
        <f>IF('S8D - ROBOCZY'!L8="-","-",IF('S8D - ROBOCZY'!L8="DQ","DQ",IF('S8D - ROBOCZY'!L8="X",60,IF('S8D - ROBOCZY'!L8="","",0))))</f>
        <v/>
      </c>
      <c r="M8" s="28" t="str">
        <f>IF('S8D - ROBOCZY'!M8="-","-",IF('S8D - ROBOCZY'!M8="DQ","DQ",IF('S8D - ROBOCZY'!M8&gt;6,180,IF('S8D - ROBOCZY'!M8="","",IF(MOD('S8D - ROBOCZY'!M8,1)=0,'S8D - ROBOCZY'!M8*60,INT('S8D - ROBOCZY'!M8)*60+MOD('S8D - ROBOCZY'!M8,1)*100)))))</f>
        <v/>
      </c>
      <c r="N8" s="28" t="str">
        <f>IF('S8D - ROBOCZY'!N8="-","-",IF('S8D - ROBOCZY'!N8="DQ","DQ",IF('S8D - ROBOCZY'!N8="X",60,IF('S8D - ROBOCZY'!N8="","",0))))</f>
        <v/>
      </c>
      <c r="O8" s="28" t="str">
        <f t="shared" si="0"/>
        <v/>
      </c>
      <c r="P8" s="28"/>
    </row>
    <row r="9" spans="1:19">
      <c r="A9" s="4">
        <v>7</v>
      </c>
      <c r="G9" s="28" t="str">
        <f>IF('S8D - ROBOCZY'!G9="-","-",IF('S8D - ROBOCZY'!G9="DQ","DQ",IF('S8D - ROBOCZY'!G9&gt;6,180,IF('S8D - ROBOCZY'!G9="","",IF(MOD('S8D - ROBOCZY'!G9,1)=0,'S8D - ROBOCZY'!G9*60,INT('S8D - ROBOCZY'!G9)*60+MOD('S8D - ROBOCZY'!G9,1)*100)))))</f>
        <v/>
      </c>
      <c r="H9" s="28" t="str">
        <f>IF('S8D - ROBOCZY'!H9="-","-",IF('S8D - ROBOCZY'!H9="DQ","DQ",IF('S8D - ROBOCZY'!H9="X",60,IF('S8D - ROBOCZY'!H9="","",0))))</f>
        <v/>
      </c>
      <c r="I9" s="28" t="str">
        <f>IF('S8D - ROBOCZY'!I9="-","-",IF('S8D - ROBOCZY'!I9="DQ","DQ",IF('S8D - ROBOCZY'!I9&gt;6,180,IF('S8D - ROBOCZY'!I9="","",IF(MOD('S8D - ROBOCZY'!I9,1)=0,'S8D - ROBOCZY'!I9*60,INT('S8D - ROBOCZY'!I9)*60+MOD('S8D - ROBOCZY'!I9,1)*100)))))</f>
        <v/>
      </c>
      <c r="J9" s="28" t="str">
        <f>IF('S8D - ROBOCZY'!J9="-","-",IF('S8D - ROBOCZY'!J9="DQ","DQ",IF('S8D - ROBOCZY'!J9="X",60,IF('S8D - ROBOCZY'!J9="","",0))))</f>
        <v/>
      </c>
      <c r="K9" s="28" t="str">
        <f>IF('S8D - ROBOCZY'!K9="-","-",IF('S8D - ROBOCZY'!K9="DQ","DQ",IF('S8D - ROBOCZY'!K9&gt;6,180,IF('S8D - ROBOCZY'!K9="","",IF(MOD('S8D - ROBOCZY'!K9,1)=0,'S8D - ROBOCZY'!K9*60,INT('S8D - ROBOCZY'!K9)*60+MOD('S8D - ROBOCZY'!K9,1)*100)))))</f>
        <v/>
      </c>
      <c r="L9" s="28" t="str">
        <f>IF('S8D - ROBOCZY'!L9="-","-",IF('S8D - ROBOCZY'!L9="DQ","DQ",IF('S8D - ROBOCZY'!L9="X",60,IF('S8D - ROBOCZY'!L9="","",0))))</f>
        <v/>
      </c>
      <c r="M9" s="28" t="str">
        <f>IF('S8D - ROBOCZY'!M9="-","-",IF('S8D - ROBOCZY'!M9="DQ","DQ",IF('S8D - ROBOCZY'!M9&gt;6,180,IF('S8D - ROBOCZY'!M9="","",IF(MOD('S8D - ROBOCZY'!M9,1)=0,'S8D - ROBOCZY'!M9*60,INT('S8D - ROBOCZY'!M9)*60+MOD('S8D - ROBOCZY'!M9,1)*100)))))</f>
        <v/>
      </c>
      <c r="N9" s="28" t="str">
        <f>IF('S8D - ROBOCZY'!N9="-","-",IF('S8D - ROBOCZY'!N9="DQ","DQ",IF('S8D - ROBOCZY'!N9="X",60,IF('S8D - ROBOCZY'!N9="","",0))))</f>
        <v/>
      </c>
      <c r="O9" s="28" t="str">
        <f t="shared" si="0"/>
        <v/>
      </c>
      <c r="P9" s="28"/>
    </row>
    <row r="10" spans="1:19">
      <c r="A10" s="4">
        <v>8</v>
      </c>
      <c r="G10" s="28" t="str">
        <f>IF('S8D - ROBOCZY'!G10="-","-",IF('S8D - ROBOCZY'!G10="DQ","DQ",IF('S8D - ROBOCZY'!G10&gt;6,180,IF('S8D - ROBOCZY'!G10="","",IF(MOD('S8D - ROBOCZY'!G10,1)=0,'S8D - ROBOCZY'!G10*60,INT('S8D - ROBOCZY'!G10)*60+MOD('S8D - ROBOCZY'!G10,1)*100)))))</f>
        <v/>
      </c>
      <c r="H10" s="28" t="str">
        <f>IF('S8D - ROBOCZY'!H10="-","-",IF('S8D - ROBOCZY'!H10="DQ","DQ",IF('S8D - ROBOCZY'!H10="X",60,IF('S8D - ROBOCZY'!H10="","",0))))</f>
        <v/>
      </c>
      <c r="I10" s="28" t="str">
        <f>IF('S8D - ROBOCZY'!I10="-","-",IF('S8D - ROBOCZY'!I10="DQ","DQ",IF('S8D - ROBOCZY'!I10&gt;6,180,IF('S8D - ROBOCZY'!I10="","",IF(MOD('S8D - ROBOCZY'!I10,1)=0,'S8D - ROBOCZY'!I10*60,INT('S8D - ROBOCZY'!I10)*60+MOD('S8D - ROBOCZY'!I10,1)*100)))))</f>
        <v/>
      </c>
      <c r="J10" s="28" t="str">
        <f>IF('S8D - ROBOCZY'!J10="-","-",IF('S8D - ROBOCZY'!J10="DQ","DQ",IF('S8D - ROBOCZY'!J10="X",60,IF('S8D - ROBOCZY'!J10="","",0))))</f>
        <v/>
      </c>
      <c r="K10" s="28" t="str">
        <f>IF('S8D - ROBOCZY'!K10="-","-",IF('S8D - ROBOCZY'!K10="DQ","DQ",IF('S8D - ROBOCZY'!K10&gt;6,180,IF('S8D - ROBOCZY'!K10="","",IF(MOD('S8D - ROBOCZY'!K10,1)=0,'S8D - ROBOCZY'!K10*60,INT('S8D - ROBOCZY'!K10)*60+MOD('S8D - ROBOCZY'!K10,1)*100)))))</f>
        <v/>
      </c>
      <c r="L10" s="28" t="str">
        <f>IF('S8D - ROBOCZY'!L10="-","-",IF('S8D - ROBOCZY'!L10="DQ","DQ",IF('S8D - ROBOCZY'!L10="X",60,IF('S8D - ROBOCZY'!L10="","",0))))</f>
        <v/>
      </c>
      <c r="M10" s="28" t="str">
        <f>IF('S8D - ROBOCZY'!M10="-","-",IF('S8D - ROBOCZY'!M10="DQ","DQ",IF('S8D - ROBOCZY'!M10&gt;6,180,IF('S8D - ROBOCZY'!M10="","",IF(MOD('S8D - ROBOCZY'!M10,1)=0,'S8D - ROBOCZY'!M10*60,INT('S8D - ROBOCZY'!M10)*60+MOD('S8D - ROBOCZY'!M10,1)*100)))))</f>
        <v/>
      </c>
      <c r="N10" s="28" t="str">
        <f>IF('S8D - ROBOCZY'!N10="-","-",IF('S8D - ROBOCZY'!N10="DQ","DQ",IF('S8D - ROBOCZY'!N10="X",60,IF('S8D - ROBOCZY'!N10="","",0))))</f>
        <v/>
      </c>
      <c r="O10" s="28" t="str">
        <f t="shared" si="0"/>
        <v/>
      </c>
      <c r="P10" s="28"/>
    </row>
    <row r="11" spans="1:19">
      <c r="A11" s="4">
        <v>9</v>
      </c>
      <c r="G11" s="28" t="str">
        <f>IF('S8D - ROBOCZY'!G11="-","-",IF('S8D - ROBOCZY'!G11="DQ","DQ",IF('S8D - ROBOCZY'!G11&gt;6,180,IF('S8D - ROBOCZY'!G11="","",IF(MOD('S8D - ROBOCZY'!G11,1)=0,'S8D - ROBOCZY'!G11*60,INT('S8D - ROBOCZY'!G11)*60+MOD('S8D - ROBOCZY'!G11,1)*100)))))</f>
        <v/>
      </c>
      <c r="H11" s="28" t="str">
        <f>IF('S8D - ROBOCZY'!H11="-","-",IF('S8D - ROBOCZY'!H11="DQ","DQ",IF('S8D - ROBOCZY'!H11="X",60,IF('S8D - ROBOCZY'!H11="","",0))))</f>
        <v/>
      </c>
      <c r="I11" s="28" t="str">
        <f>IF('S8D - ROBOCZY'!I11="-","-",IF('S8D - ROBOCZY'!I11="DQ","DQ",IF('S8D - ROBOCZY'!I11&gt;6,180,IF('S8D - ROBOCZY'!I11="","",IF(MOD('S8D - ROBOCZY'!I11,1)=0,'S8D - ROBOCZY'!I11*60,INT('S8D - ROBOCZY'!I11)*60+MOD('S8D - ROBOCZY'!I11,1)*100)))))</f>
        <v/>
      </c>
      <c r="J11" s="28" t="str">
        <f>IF('S8D - ROBOCZY'!J11="-","-",IF('S8D - ROBOCZY'!J11="DQ","DQ",IF('S8D - ROBOCZY'!J11="X",60,IF('S8D - ROBOCZY'!J11="","",0))))</f>
        <v/>
      </c>
      <c r="K11" s="28" t="str">
        <f>IF('S8D - ROBOCZY'!K11="-","-",IF('S8D - ROBOCZY'!K11="DQ","DQ",IF('S8D - ROBOCZY'!K11&gt;6,180,IF('S8D - ROBOCZY'!K11="","",IF(MOD('S8D - ROBOCZY'!K11,1)=0,'S8D - ROBOCZY'!K11*60,INT('S8D - ROBOCZY'!K11)*60+MOD('S8D - ROBOCZY'!K11,1)*100)))))</f>
        <v/>
      </c>
      <c r="L11" s="28" t="str">
        <f>IF('S8D - ROBOCZY'!L11="-","-",IF('S8D - ROBOCZY'!L11="DQ","DQ",IF('S8D - ROBOCZY'!L11="X",60,IF('S8D - ROBOCZY'!L11="","",0))))</f>
        <v/>
      </c>
      <c r="M11" s="28" t="str">
        <f>IF('S8D - ROBOCZY'!M11="-","-",IF('S8D - ROBOCZY'!M11="DQ","DQ",IF('S8D - ROBOCZY'!M11&gt;6,180,IF('S8D - ROBOCZY'!M11="","",IF(MOD('S8D - ROBOCZY'!M11,1)=0,'S8D - ROBOCZY'!M11*60,INT('S8D - ROBOCZY'!M11)*60+MOD('S8D - ROBOCZY'!M11,1)*100)))))</f>
        <v/>
      </c>
      <c r="N11" s="28" t="str">
        <f>IF('S8D - ROBOCZY'!N11="-","-",IF('S8D - ROBOCZY'!N11="DQ","DQ",IF('S8D - ROBOCZY'!N11="X",60,IF('S8D - ROBOCZY'!N11="","",0))))</f>
        <v/>
      </c>
      <c r="O11" s="28" t="str">
        <f t="shared" si="0"/>
        <v/>
      </c>
      <c r="P11" s="28"/>
    </row>
    <row r="12" spans="1:19">
      <c r="A12" s="4">
        <v>10</v>
      </c>
      <c r="G12" s="28" t="str">
        <f>IF('S8D - ROBOCZY'!G12="-","-",IF('S8D - ROBOCZY'!G12="DQ","DQ",IF('S8D - ROBOCZY'!G12&gt;6,180,IF('S8D - ROBOCZY'!G12="","",IF(MOD('S8D - ROBOCZY'!G12,1)=0,'S8D - ROBOCZY'!G12*60,INT('S8D - ROBOCZY'!G12)*60+MOD('S8D - ROBOCZY'!G12,1)*100)))))</f>
        <v/>
      </c>
      <c r="H12" s="28" t="str">
        <f>IF('S8D - ROBOCZY'!H12="-","-",IF('S8D - ROBOCZY'!H12="DQ","DQ",IF('S8D - ROBOCZY'!H12="X",60,IF('S8D - ROBOCZY'!H12="","",0))))</f>
        <v/>
      </c>
      <c r="I12" s="28" t="str">
        <f>IF('S8D - ROBOCZY'!I12="-","-",IF('S8D - ROBOCZY'!I12="DQ","DQ",IF('S8D - ROBOCZY'!I12&gt;6,180,IF('S8D - ROBOCZY'!I12="","",IF(MOD('S8D - ROBOCZY'!I12,1)=0,'S8D - ROBOCZY'!I12*60,INT('S8D - ROBOCZY'!I12)*60+MOD('S8D - ROBOCZY'!I12,1)*100)))))</f>
        <v/>
      </c>
      <c r="J12" s="28" t="str">
        <f>IF('S8D - ROBOCZY'!J12="-","-",IF('S8D - ROBOCZY'!J12="DQ","DQ",IF('S8D - ROBOCZY'!J12="X",60,IF('S8D - ROBOCZY'!J12="","",0))))</f>
        <v/>
      </c>
      <c r="K12" s="28" t="str">
        <f>IF('S8D - ROBOCZY'!K12="-","-",IF('S8D - ROBOCZY'!K12="DQ","DQ",IF('S8D - ROBOCZY'!K12&gt;6,180,IF('S8D - ROBOCZY'!K12="","",IF(MOD('S8D - ROBOCZY'!K12,1)=0,'S8D - ROBOCZY'!K12*60,INT('S8D - ROBOCZY'!K12)*60+MOD('S8D - ROBOCZY'!K12,1)*100)))))</f>
        <v/>
      </c>
      <c r="L12" s="28" t="str">
        <f>IF('S8D - ROBOCZY'!L12="-","-",IF('S8D - ROBOCZY'!L12="DQ","DQ",IF('S8D - ROBOCZY'!L12="X",60,IF('S8D - ROBOCZY'!L12="","",0))))</f>
        <v/>
      </c>
      <c r="M12" s="28" t="str">
        <f>IF('S8D - ROBOCZY'!M12="-","-",IF('S8D - ROBOCZY'!M12="DQ","DQ",IF('S8D - ROBOCZY'!M12&gt;6,180,IF('S8D - ROBOCZY'!M12="","",IF(MOD('S8D - ROBOCZY'!M12,1)=0,'S8D - ROBOCZY'!M12*60,INT('S8D - ROBOCZY'!M12)*60+MOD('S8D - ROBOCZY'!M12,1)*100)))))</f>
        <v/>
      </c>
      <c r="N12" s="28" t="str">
        <f>IF('S8D - ROBOCZY'!N12="-","-",IF('S8D - ROBOCZY'!N12="DQ","DQ",IF('S8D - ROBOCZY'!N12="X",60,IF('S8D - ROBOCZY'!N12="","",0))))</f>
        <v/>
      </c>
      <c r="O12" s="28" t="str">
        <f t="shared" si="0"/>
        <v/>
      </c>
      <c r="P12" s="28"/>
    </row>
    <row r="13" spans="1:19">
      <c r="A13" s="4">
        <v>11</v>
      </c>
      <c r="G13" s="28" t="str">
        <f>IF('S8D - ROBOCZY'!G13="-","-",IF('S8D - ROBOCZY'!G13="DQ","DQ",IF('S8D - ROBOCZY'!G13&gt;6,180,IF('S8D - ROBOCZY'!G13="","",IF(MOD('S8D - ROBOCZY'!G13,1)=0,'S8D - ROBOCZY'!G13*60,INT('S8D - ROBOCZY'!G13)*60+MOD('S8D - ROBOCZY'!G13,1)*100)))))</f>
        <v/>
      </c>
      <c r="H13" s="28" t="str">
        <f>IF('S8D - ROBOCZY'!H13="-","-",IF('S8D - ROBOCZY'!H13="DQ","DQ",IF('S8D - ROBOCZY'!H13="X",60,IF('S8D - ROBOCZY'!H13="","",0))))</f>
        <v/>
      </c>
      <c r="I13" s="28" t="str">
        <f>IF('S8D - ROBOCZY'!I13="-","-",IF('S8D - ROBOCZY'!I13="DQ","DQ",IF('S8D - ROBOCZY'!I13&gt;6,180,IF('S8D - ROBOCZY'!I13="","",IF(MOD('S8D - ROBOCZY'!I13,1)=0,'S8D - ROBOCZY'!I13*60,INT('S8D - ROBOCZY'!I13)*60+MOD('S8D - ROBOCZY'!I13,1)*100)))))</f>
        <v/>
      </c>
      <c r="J13" s="28" t="str">
        <f>IF('S8D - ROBOCZY'!J13="-","-",IF('S8D - ROBOCZY'!J13="DQ","DQ",IF('S8D - ROBOCZY'!J13="X",60,IF('S8D - ROBOCZY'!J13="","",0))))</f>
        <v/>
      </c>
      <c r="K13" s="28" t="str">
        <f>IF('S8D - ROBOCZY'!K13="-","-",IF('S8D - ROBOCZY'!K13="DQ","DQ",IF('S8D - ROBOCZY'!K13&gt;6,180,IF('S8D - ROBOCZY'!K13="","",IF(MOD('S8D - ROBOCZY'!K13,1)=0,'S8D - ROBOCZY'!K13*60,INT('S8D - ROBOCZY'!K13)*60+MOD('S8D - ROBOCZY'!K13,1)*100)))))</f>
        <v/>
      </c>
      <c r="L13" s="28" t="str">
        <f>IF('S8D - ROBOCZY'!L13="-","-",IF('S8D - ROBOCZY'!L13="DQ","DQ",IF('S8D - ROBOCZY'!L13="X",60,IF('S8D - ROBOCZY'!L13="","",0))))</f>
        <v/>
      </c>
      <c r="M13" s="28" t="str">
        <f>IF('S8D - ROBOCZY'!M13="-","-",IF('S8D - ROBOCZY'!M13="DQ","DQ",IF('S8D - ROBOCZY'!M13&gt;6,180,IF('S8D - ROBOCZY'!M13="","",IF(MOD('S8D - ROBOCZY'!M13,1)=0,'S8D - ROBOCZY'!M13*60,INT('S8D - ROBOCZY'!M13)*60+MOD('S8D - ROBOCZY'!M13,1)*100)))))</f>
        <v/>
      </c>
      <c r="N13" s="28" t="str">
        <f>IF('S8D - ROBOCZY'!N13="-","-",IF('S8D - ROBOCZY'!N13="DQ","DQ",IF('S8D - ROBOCZY'!N13="X",60,IF('S8D - ROBOCZY'!N13="","",0))))</f>
        <v/>
      </c>
      <c r="O13" s="28" t="str">
        <f t="shared" si="0"/>
        <v/>
      </c>
      <c r="P13" s="28"/>
    </row>
    <row r="14" spans="1:19">
      <c r="A14" s="4">
        <v>12</v>
      </c>
      <c r="G14" s="28" t="str">
        <f>IF('S8D - ROBOCZY'!G14="-","-",IF('S8D - ROBOCZY'!G14="DQ","DQ",IF('S8D - ROBOCZY'!G14&gt;6,180,IF('S8D - ROBOCZY'!G14="","",IF(MOD('S8D - ROBOCZY'!G14,1)=0,'S8D - ROBOCZY'!G14*60,INT('S8D - ROBOCZY'!G14)*60+MOD('S8D - ROBOCZY'!G14,1)*100)))))</f>
        <v/>
      </c>
      <c r="H14" s="28" t="str">
        <f>IF('S8D - ROBOCZY'!H14="-","-",IF('S8D - ROBOCZY'!H14="DQ","DQ",IF('S8D - ROBOCZY'!H14="X",60,IF('S8D - ROBOCZY'!H14="","",0))))</f>
        <v/>
      </c>
      <c r="I14" s="28" t="str">
        <f>IF('S8D - ROBOCZY'!I14="-","-",IF('S8D - ROBOCZY'!I14="DQ","DQ",IF('S8D - ROBOCZY'!I14&gt;6,180,IF('S8D - ROBOCZY'!I14="","",IF(MOD('S8D - ROBOCZY'!I14,1)=0,'S8D - ROBOCZY'!I14*60,INT('S8D - ROBOCZY'!I14)*60+MOD('S8D - ROBOCZY'!I14,1)*100)))))</f>
        <v/>
      </c>
      <c r="J14" s="28" t="str">
        <f>IF('S8D - ROBOCZY'!J14="-","-",IF('S8D - ROBOCZY'!J14="DQ","DQ",IF('S8D - ROBOCZY'!J14="X",60,IF('S8D - ROBOCZY'!J14="","",0))))</f>
        <v/>
      </c>
      <c r="K14" s="28" t="str">
        <f>IF('S8D - ROBOCZY'!K14="-","-",IF('S8D - ROBOCZY'!K14="DQ","DQ",IF('S8D - ROBOCZY'!K14&gt;6,180,IF('S8D - ROBOCZY'!K14="","",IF(MOD('S8D - ROBOCZY'!K14,1)=0,'S8D - ROBOCZY'!K14*60,INT('S8D - ROBOCZY'!K14)*60+MOD('S8D - ROBOCZY'!K14,1)*100)))))</f>
        <v/>
      </c>
      <c r="L14" s="28" t="str">
        <f>IF('S8D - ROBOCZY'!L14="-","-",IF('S8D - ROBOCZY'!L14="DQ","DQ",IF('S8D - ROBOCZY'!L14="X",60,IF('S8D - ROBOCZY'!L14="","",0))))</f>
        <v/>
      </c>
      <c r="M14" s="28" t="str">
        <f>IF('S8D - ROBOCZY'!M14="-","-",IF('S8D - ROBOCZY'!M14="DQ","DQ",IF('S8D - ROBOCZY'!M14&gt;6,180,IF('S8D - ROBOCZY'!M14="","",IF(MOD('S8D - ROBOCZY'!M14,1)=0,'S8D - ROBOCZY'!M14*60,INT('S8D - ROBOCZY'!M14)*60+MOD('S8D - ROBOCZY'!M14,1)*100)))))</f>
        <v/>
      </c>
      <c r="N14" s="28" t="str">
        <f>IF('S8D - ROBOCZY'!N14="-","-",IF('S8D - ROBOCZY'!N14="DQ","DQ",IF('S8D - ROBOCZY'!N14="X",60,IF('S8D - ROBOCZY'!N14="","",0))))</f>
        <v/>
      </c>
      <c r="O14" s="28" t="str">
        <f t="shared" si="0"/>
        <v/>
      </c>
      <c r="P14" s="28"/>
    </row>
    <row r="15" spans="1:19">
      <c r="A15" s="4">
        <v>13</v>
      </c>
      <c r="G15" s="28" t="str">
        <f>IF('S8D - ROBOCZY'!G15="-","-",IF('S8D - ROBOCZY'!G15="DQ","DQ",IF('S8D - ROBOCZY'!G15&gt;6,180,IF('S8D - ROBOCZY'!G15="","",IF(MOD('S8D - ROBOCZY'!G15,1)=0,'S8D - ROBOCZY'!G15*60,INT('S8D - ROBOCZY'!G15)*60+MOD('S8D - ROBOCZY'!G15,1)*100)))))</f>
        <v/>
      </c>
      <c r="H15" s="28" t="str">
        <f>IF('S8D - ROBOCZY'!H15="-","-",IF('S8D - ROBOCZY'!H15="DQ","DQ",IF('S8D - ROBOCZY'!H15="X",60,IF('S8D - ROBOCZY'!H15="","",0))))</f>
        <v/>
      </c>
      <c r="I15" s="28" t="str">
        <f>IF('S8D - ROBOCZY'!I15="-","-",IF('S8D - ROBOCZY'!I15="DQ","DQ",IF('S8D - ROBOCZY'!I15&gt;6,180,IF('S8D - ROBOCZY'!I15="","",IF(MOD('S8D - ROBOCZY'!I15,1)=0,'S8D - ROBOCZY'!I15*60,INT('S8D - ROBOCZY'!I15)*60+MOD('S8D - ROBOCZY'!I15,1)*100)))))</f>
        <v/>
      </c>
      <c r="J15" s="28" t="str">
        <f>IF('S8D - ROBOCZY'!J15="-","-",IF('S8D - ROBOCZY'!J15="DQ","DQ",IF('S8D - ROBOCZY'!J15="X",60,IF('S8D - ROBOCZY'!J15="","",0))))</f>
        <v/>
      </c>
      <c r="K15" s="28" t="str">
        <f>IF('S8D - ROBOCZY'!K15="-","-",IF('S8D - ROBOCZY'!K15="DQ","DQ",IF('S8D - ROBOCZY'!K15&gt;6,180,IF('S8D - ROBOCZY'!K15="","",IF(MOD('S8D - ROBOCZY'!K15,1)=0,'S8D - ROBOCZY'!K15*60,INT('S8D - ROBOCZY'!K15)*60+MOD('S8D - ROBOCZY'!K15,1)*100)))))</f>
        <v/>
      </c>
      <c r="L15" s="28" t="str">
        <f>IF('S8D - ROBOCZY'!L15="-","-",IF('S8D - ROBOCZY'!L15="DQ","DQ",IF('S8D - ROBOCZY'!L15="X",60,IF('S8D - ROBOCZY'!L15="","",0))))</f>
        <v/>
      </c>
      <c r="M15" s="28" t="str">
        <f>IF('S8D - ROBOCZY'!M15="-","-",IF('S8D - ROBOCZY'!M15="DQ","DQ",IF('S8D - ROBOCZY'!M15&gt;6,180,IF('S8D - ROBOCZY'!M15="","",IF(MOD('S8D - ROBOCZY'!M15,1)=0,'S8D - ROBOCZY'!M15*60,INT('S8D - ROBOCZY'!M15)*60+MOD('S8D - ROBOCZY'!M15,1)*100)))))</f>
        <v/>
      </c>
      <c r="N15" s="28" t="str">
        <f>IF('S8D - ROBOCZY'!N15="-","-",IF('S8D - ROBOCZY'!N15="DQ","DQ",IF('S8D - ROBOCZY'!N15="X",60,IF('S8D - ROBOCZY'!N15="","",0))))</f>
        <v/>
      </c>
      <c r="O15" s="28" t="str">
        <f t="shared" si="0"/>
        <v/>
      </c>
      <c r="P15" s="28"/>
    </row>
    <row r="16" spans="1:19">
      <c r="A16" s="4">
        <v>14</v>
      </c>
      <c r="G16" s="28" t="str">
        <f>IF('S8D - ROBOCZY'!G16="-","-",IF('S8D - ROBOCZY'!G16="DQ","DQ",IF('S8D - ROBOCZY'!G16&gt;6,180,IF('S8D - ROBOCZY'!G16="","",IF(MOD('S8D - ROBOCZY'!G16,1)=0,'S8D - ROBOCZY'!G16*60,INT('S8D - ROBOCZY'!G16)*60+MOD('S8D - ROBOCZY'!G16,1)*100)))))</f>
        <v/>
      </c>
      <c r="H16" s="28" t="str">
        <f>IF('S8D - ROBOCZY'!H16="-","-",IF('S8D - ROBOCZY'!H16="DQ","DQ",IF('S8D - ROBOCZY'!H16="X",60,IF('S8D - ROBOCZY'!H16="","",0))))</f>
        <v/>
      </c>
      <c r="I16" s="28" t="str">
        <f>IF('S8D - ROBOCZY'!I16="-","-",IF('S8D - ROBOCZY'!I16="DQ","DQ",IF('S8D - ROBOCZY'!I16&gt;6,180,IF('S8D - ROBOCZY'!I16="","",IF(MOD('S8D - ROBOCZY'!I16,1)=0,'S8D - ROBOCZY'!I16*60,INT('S8D - ROBOCZY'!I16)*60+MOD('S8D - ROBOCZY'!I16,1)*100)))))</f>
        <v/>
      </c>
      <c r="J16" s="28" t="str">
        <f>IF('S8D - ROBOCZY'!J16="-","-",IF('S8D - ROBOCZY'!J16="DQ","DQ",IF('S8D - ROBOCZY'!J16="X",60,IF('S8D - ROBOCZY'!J16="","",0))))</f>
        <v/>
      </c>
      <c r="K16" s="28" t="str">
        <f>IF('S8D - ROBOCZY'!K16="-","-",IF('S8D - ROBOCZY'!K16="DQ","DQ",IF('S8D - ROBOCZY'!K16&gt;6,180,IF('S8D - ROBOCZY'!K16="","",IF(MOD('S8D - ROBOCZY'!K16,1)=0,'S8D - ROBOCZY'!K16*60,INT('S8D - ROBOCZY'!K16)*60+MOD('S8D - ROBOCZY'!K16,1)*100)))))</f>
        <v/>
      </c>
      <c r="L16" s="28" t="str">
        <f>IF('S8D - ROBOCZY'!L16="-","-",IF('S8D - ROBOCZY'!L16="DQ","DQ",IF('S8D - ROBOCZY'!L16="X",60,IF('S8D - ROBOCZY'!L16="","",0))))</f>
        <v/>
      </c>
      <c r="M16" s="28" t="str">
        <f>IF('S8D - ROBOCZY'!M16="-","-",IF('S8D - ROBOCZY'!M16="DQ","DQ",IF('S8D - ROBOCZY'!M16&gt;6,180,IF('S8D - ROBOCZY'!M16="","",IF(MOD('S8D - ROBOCZY'!M16,1)=0,'S8D - ROBOCZY'!M16*60,INT('S8D - ROBOCZY'!M16)*60+MOD('S8D - ROBOCZY'!M16,1)*100)))))</f>
        <v/>
      </c>
      <c r="N16" s="28" t="str">
        <f>IF('S8D - ROBOCZY'!N16="-","-",IF('S8D - ROBOCZY'!N16="DQ","DQ",IF('S8D - ROBOCZY'!N16="X",60,IF('S8D - ROBOCZY'!N16="","",0))))</f>
        <v/>
      </c>
      <c r="O16" s="28" t="str">
        <f t="shared" si="0"/>
        <v/>
      </c>
      <c r="P16" s="28"/>
    </row>
    <row r="17" spans="1:16">
      <c r="A17" s="4">
        <v>15</v>
      </c>
      <c r="G17" s="28" t="str">
        <f>IF('S8D - ROBOCZY'!G17="-","-",IF('S8D - ROBOCZY'!G17="DQ","DQ",IF('S8D - ROBOCZY'!G17&gt;6,180,IF('S8D - ROBOCZY'!G17="","",IF(MOD('S8D - ROBOCZY'!G17,1)=0,'S8D - ROBOCZY'!G17*60,INT('S8D - ROBOCZY'!G17)*60+MOD('S8D - ROBOCZY'!G17,1)*100)))))</f>
        <v/>
      </c>
      <c r="H17" s="28" t="str">
        <f>IF('S8D - ROBOCZY'!H17="-","-",IF('S8D - ROBOCZY'!H17="DQ","DQ",IF('S8D - ROBOCZY'!H17="X",60,IF('S8D - ROBOCZY'!H17="","",0))))</f>
        <v/>
      </c>
      <c r="I17" s="28" t="str">
        <f>IF('S8D - ROBOCZY'!I17="-","-",IF('S8D - ROBOCZY'!I17="DQ","DQ",IF('S8D - ROBOCZY'!I17&gt;6,180,IF('S8D - ROBOCZY'!I17="","",IF(MOD('S8D - ROBOCZY'!I17,1)=0,'S8D - ROBOCZY'!I17*60,INT('S8D - ROBOCZY'!I17)*60+MOD('S8D - ROBOCZY'!I17,1)*100)))))</f>
        <v/>
      </c>
      <c r="J17" s="28" t="str">
        <f>IF('S8D - ROBOCZY'!J17="-","-",IF('S8D - ROBOCZY'!J17="DQ","DQ",IF('S8D - ROBOCZY'!J17="X",60,IF('S8D - ROBOCZY'!J17="","",0))))</f>
        <v/>
      </c>
      <c r="K17" s="28" t="str">
        <f>IF('S8D - ROBOCZY'!K17="-","-",IF('S8D - ROBOCZY'!K17="DQ","DQ",IF('S8D - ROBOCZY'!K17&gt;6,180,IF('S8D - ROBOCZY'!K17="","",IF(MOD('S8D - ROBOCZY'!K17,1)=0,'S8D - ROBOCZY'!K17*60,INT('S8D - ROBOCZY'!K17)*60+MOD('S8D - ROBOCZY'!K17,1)*100)))))</f>
        <v/>
      </c>
      <c r="L17" s="28" t="str">
        <f>IF('S8D - ROBOCZY'!L17="-","-",IF('S8D - ROBOCZY'!L17="DQ","DQ",IF('S8D - ROBOCZY'!L17="X",60,IF('S8D - ROBOCZY'!L17="","",0))))</f>
        <v/>
      </c>
      <c r="M17" s="28" t="str">
        <f>IF('S8D - ROBOCZY'!M17="-","-",IF('S8D - ROBOCZY'!M17="DQ","DQ",IF('S8D - ROBOCZY'!M17&gt;6,180,IF('S8D - ROBOCZY'!M17="","",IF(MOD('S8D - ROBOCZY'!M17,1)=0,'S8D - ROBOCZY'!M17*60,INT('S8D - ROBOCZY'!M17)*60+MOD('S8D - ROBOCZY'!M17,1)*100)))))</f>
        <v/>
      </c>
      <c r="N17" s="28" t="str">
        <f>IF('S8D - ROBOCZY'!N17="-","-",IF('S8D - ROBOCZY'!N17="DQ","DQ",IF('S8D - ROBOCZY'!N17="X",60,IF('S8D - ROBOCZY'!N17="","",0))))</f>
        <v/>
      </c>
      <c r="O17" s="28" t="str">
        <f t="shared" si="0"/>
        <v/>
      </c>
      <c r="P17" s="28"/>
    </row>
    <row r="18" spans="1:16">
      <c r="A18" s="4">
        <v>16</v>
      </c>
      <c r="G18" s="28" t="str">
        <f>IF('S8D - ROBOCZY'!G18="-","-",IF('S8D - ROBOCZY'!G18="DQ","DQ",IF('S8D - ROBOCZY'!G18&gt;6,180,IF('S8D - ROBOCZY'!G18="","",IF(MOD('S8D - ROBOCZY'!G18,1)=0,'S8D - ROBOCZY'!G18*60,INT('S8D - ROBOCZY'!G18)*60+MOD('S8D - ROBOCZY'!G18,1)*100)))))</f>
        <v/>
      </c>
      <c r="H18" s="28" t="str">
        <f>IF('S8D - ROBOCZY'!H18="-","-",IF('S8D - ROBOCZY'!H18="DQ","DQ",IF('S8D - ROBOCZY'!H18="X",60,IF('S8D - ROBOCZY'!H18="","",0))))</f>
        <v/>
      </c>
      <c r="I18" s="28" t="str">
        <f>IF('S8D - ROBOCZY'!I18="-","-",IF('S8D - ROBOCZY'!I18="DQ","DQ",IF('S8D - ROBOCZY'!I18&gt;6,180,IF('S8D - ROBOCZY'!I18="","",IF(MOD('S8D - ROBOCZY'!I18,1)=0,'S8D - ROBOCZY'!I18*60,INT('S8D - ROBOCZY'!I18)*60+MOD('S8D - ROBOCZY'!I18,1)*100)))))</f>
        <v/>
      </c>
      <c r="J18" s="28" t="str">
        <f>IF('S8D - ROBOCZY'!J18="-","-",IF('S8D - ROBOCZY'!J18="DQ","DQ",IF('S8D - ROBOCZY'!J18="X",60,IF('S8D - ROBOCZY'!J18="","",0))))</f>
        <v/>
      </c>
      <c r="K18" s="28" t="str">
        <f>IF('S8D - ROBOCZY'!K18="-","-",IF('S8D - ROBOCZY'!K18="DQ","DQ",IF('S8D - ROBOCZY'!K18&gt;6,180,IF('S8D - ROBOCZY'!K18="","",IF(MOD('S8D - ROBOCZY'!K18,1)=0,'S8D - ROBOCZY'!K18*60,INT('S8D - ROBOCZY'!K18)*60+MOD('S8D - ROBOCZY'!K18,1)*100)))))</f>
        <v/>
      </c>
      <c r="L18" s="28" t="str">
        <f>IF('S8D - ROBOCZY'!L18="-","-",IF('S8D - ROBOCZY'!L18="DQ","DQ",IF('S8D - ROBOCZY'!L18="X",60,IF('S8D - ROBOCZY'!L18="","",0))))</f>
        <v/>
      </c>
      <c r="M18" s="28" t="str">
        <f>IF('S8D - ROBOCZY'!M18="-","-",IF('S8D - ROBOCZY'!M18="DQ","DQ",IF('S8D - ROBOCZY'!M18&gt;6,180,IF('S8D - ROBOCZY'!M18="","",IF(MOD('S8D - ROBOCZY'!M18,1)=0,'S8D - ROBOCZY'!M18*60,INT('S8D - ROBOCZY'!M18)*60+MOD('S8D - ROBOCZY'!M18,1)*100)))))</f>
        <v/>
      </c>
      <c r="N18" s="28" t="str">
        <f>IF('S8D - ROBOCZY'!N18="-","-",IF('S8D - ROBOCZY'!N18="DQ","DQ",IF('S8D - ROBOCZY'!N18="X",60,IF('S8D - ROBOCZY'!N18="","",0))))</f>
        <v/>
      </c>
      <c r="O18" s="28" t="str">
        <f t="shared" si="0"/>
        <v/>
      </c>
      <c r="P18" s="28"/>
    </row>
    <row r="19" spans="1:16">
      <c r="A19" s="4">
        <v>17</v>
      </c>
      <c r="G19" s="28" t="str">
        <f>IF('S8D - ROBOCZY'!G19="-","-",IF('S8D - ROBOCZY'!G19="DQ","DQ",IF('S8D - ROBOCZY'!G19&gt;6,180,IF('S8D - ROBOCZY'!G19="","",IF(MOD('S8D - ROBOCZY'!G19,1)=0,'S8D - ROBOCZY'!G19*60,INT('S8D - ROBOCZY'!G19)*60+MOD('S8D - ROBOCZY'!G19,1)*100)))))</f>
        <v/>
      </c>
      <c r="H19" s="28" t="str">
        <f>IF('S8D - ROBOCZY'!H19="-","-",IF('S8D - ROBOCZY'!H19="DQ","DQ",IF('S8D - ROBOCZY'!H19="X",60,IF('S8D - ROBOCZY'!H19="","",0))))</f>
        <v/>
      </c>
      <c r="I19" s="28" t="str">
        <f>IF('S8D - ROBOCZY'!I19="-","-",IF('S8D - ROBOCZY'!I19="DQ","DQ",IF('S8D - ROBOCZY'!I19&gt;6,180,IF('S8D - ROBOCZY'!I19="","",IF(MOD('S8D - ROBOCZY'!I19,1)=0,'S8D - ROBOCZY'!I19*60,INT('S8D - ROBOCZY'!I19)*60+MOD('S8D - ROBOCZY'!I19,1)*100)))))</f>
        <v/>
      </c>
      <c r="J19" s="28" t="str">
        <f>IF('S8D - ROBOCZY'!J19="-","-",IF('S8D - ROBOCZY'!J19="DQ","DQ",IF('S8D - ROBOCZY'!J19="X",60,IF('S8D - ROBOCZY'!J19="","",0))))</f>
        <v/>
      </c>
      <c r="K19" s="28" t="str">
        <f>IF('S8D - ROBOCZY'!K19="-","-",IF('S8D - ROBOCZY'!K19="DQ","DQ",IF('S8D - ROBOCZY'!K19&gt;6,180,IF('S8D - ROBOCZY'!K19="","",IF(MOD('S8D - ROBOCZY'!K19,1)=0,'S8D - ROBOCZY'!K19*60,INT('S8D - ROBOCZY'!K19)*60+MOD('S8D - ROBOCZY'!K19,1)*100)))))</f>
        <v/>
      </c>
      <c r="L19" s="28" t="str">
        <f>IF('S8D - ROBOCZY'!L19="-","-",IF('S8D - ROBOCZY'!L19="DQ","DQ",IF('S8D - ROBOCZY'!L19="X",60,IF('S8D - ROBOCZY'!L19="","",0))))</f>
        <v/>
      </c>
      <c r="M19" s="28" t="str">
        <f>IF('S8D - ROBOCZY'!M19="-","-",IF('S8D - ROBOCZY'!M19="DQ","DQ",IF('S8D - ROBOCZY'!M19&gt;6,180,IF('S8D - ROBOCZY'!M19="","",IF(MOD('S8D - ROBOCZY'!M19,1)=0,'S8D - ROBOCZY'!M19*60,INT('S8D - ROBOCZY'!M19)*60+MOD('S8D - ROBOCZY'!M19,1)*100)))))</f>
        <v/>
      </c>
      <c r="N19" s="28" t="str">
        <f>IF('S8D - ROBOCZY'!N19="-","-",IF('S8D - ROBOCZY'!N19="DQ","DQ",IF('S8D - ROBOCZY'!N19="X",60,IF('S8D - ROBOCZY'!N19="","",0))))</f>
        <v/>
      </c>
      <c r="O19" s="28" t="str">
        <f t="shared" si="0"/>
        <v/>
      </c>
      <c r="P19" s="28"/>
    </row>
    <row r="20" spans="1:16">
      <c r="A20" s="4">
        <v>18</v>
      </c>
      <c r="G20" s="28" t="str">
        <f>IF('S8D - ROBOCZY'!G20="-","-",IF('S8D - ROBOCZY'!G20="DQ","DQ",IF('S8D - ROBOCZY'!G20&gt;6,180,IF('S8D - ROBOCZY'!G20="","",IF(MOD('S8D - ROBOCZY'!G20,1)=0,'S8D - ROBOCZY'!G20*60,INT('S8D - ROBOCZY'!G20)*60+MOD('S8D - ROBOCZY'!G20,1)*100)))))</f>
        <v/>
      </c>
      <c r="H20" s="28" t="str">
        <f>IF('S8D - ROBOCZY'!H20="-","-",IF('S8D - ROBOCZY'!H20="DQ","DQ",IF('S8D - ROBOCZY'!H20="X",60,IF('S8D - ROBOCZY'!H20="","",0))))</f>
        <v/>
      </c>
      <c r="I20" s="28" t="str">
        <f>IF('S8D - ROBOCZY'!I20="-","-",IF('S8D - ROBOCZY'!I20="DQ","DQ",IF('S8D - ROBOCZY'!I20&gt;6,180,IF('S8D - ROBOCZY'!I20="","",IF(MOD('S8D - ROBOCZY'!I20,1)=0,'S8D - ROBOCZY'!I20*60,INT('S8D - ROBOCZY'!I20)*60+MOD('S8D - ROBOCZY'!I20,1)*100)))))</f>
        <v/>
      </c>
      <c r="J20" s="28" t="str">
        <f>IF('S8D - ROBOCZY'!J20="-","-",IF('S8D - ROBOCZY'!J20="DQ","DQ",IF('S8D - ROBOCZY'!J20="X",60,IF('S8D - ROBOCZY'!J20="","",0))))</f>
        <v/>
      </c>
      <c r="K20" s="28" t="str">
        <f>IF('S8D - ROBOCZY'!K20="-","-",IF('S8D - ROBOCZY'!K20="DQ","DQ",IF('S8D - ROBOCZY'!K20&gt;6,180,IF('S8D - ROBOCZY'!K20="","",IF(MOD('S8D - ROBOCZY'!K20,1)=0,'S8D - ROBOCZY'!K20*60,INT('S8D - ROBOCZY'!K20)*60+MOD('S8D - ROBOCZY'!K20,1)*100)))))</f>
        <v/>
      </c>
      <c r="L20" s="28" t="str">
        <f>IF('S8D - ROBOCZY'!L20="-","-",IF('S8D - ROBOCZY'!L20="DQ","DQ",IF('S8D - ROBOCZY'!L20="X",60,IF('S8D - ROBOCZY'!L20="","",0))))</f>
        <v/>
      </c>
      <c r="M20" s="28" t="str">
        <f>IF('S8D - ROBOCZY'!M20="-","-",IF('S8D - ROBOCZY'!M20="DQ","DQ",IF('S8D - ROBOCZY'!M20&gt;6,180,IF('S8D - ROBOCZY'!M20="","",IF(MOD('S8D - ROBOCZY'!M20,1)=0,'S8D - ROBOCZY'!M20*60,INT('S8D - ROBOCZY'!M20)*60+MOD('S8D - ROBOCZY'!M20,1)*100)))))</f>
        <v/>
      </c>
      <c r="N20" s="28" t="str">
        <f>IF('S8D - ROBOCZY'!N20="-","-",IF('S8D - ROBOCZY'!N20="DQ","DQ",IF('S8D - ROBOCZY'!N20="X",60,IF('S8D - ROBOCZY'!N20="","",0))))</f>
        <v/>
      </c>
      <c r="O20" s="28" t="str">
        <f t="shared" si="0"/>
        <v/>
      </c>
      <c r="P20" s="28"/>
    </row>
    <row r="21" spans="1:16">
      <c r="A21" s="4">
        <v>19</v>
      </c>
      <c r="G21" s="28" t="str">
        <f>IF('S8D - ROBOCZY'!G21="-","-",IF('S8D - ROBOCZY'!G21="DQ","DQ",IF('S8D - ROBOCZY'!G21&gt;6,180,IF('S8D - ROBOCZY'!G21="","",IF(MOD('S8D - ROBOCZY'!G21,1)=0,'S8D - ROBOCZY'!G21*60,INT('S8D - ROBOCZY'!G21)*60+MOD('S8D - ROBOCZY'!G21,1)*100)))))</f>
        <v/>
      </c>
      <c r="H21" s="28" t="str">
        <f>IF('S8D - ROBOCZY'!H21="-","-",IF('S8D - ROBOCZY'!H21="DQ","DQ",IF('S8D - ROBOCZY'!H21="X",60,IF('S8D - ROBOCZY'!H21="","",0))))</f>
        <v/>
      </c>
      <c r="I21" s="28" t="str">
        <f>IF('S8D - ROBOCZY'!I21="-","-",IF('S8D - ROBOCZY'!I21="DQ","DQ",IF('S8D - ROBOCZY'!I21&gt;6,180,IF('S8D - ROBOCZY'!I21="","",IF(MOD('S8D - ROBOCZY'!I21,1)=0,'S8D - ROBOCZY'!I21*60,INT('S8D - ROBOCZY'!I21)*60+MOD('S8D - ROBOCZY'!I21,1)*100)))))</f>
        <v/>
      </c>
      <c r="J21" s="28" t="str">
        <f>IF('S8D - ROBOCZY'!J21="-","-",IF('S8D - ROBOCZY'!J21="DQ","DQ",IF('S8D - ROBOCZY'!J21="X",60,IF('S8D - ROBOCZY'!J21="","",0))))</f>
        <v/>
      </c>
      <c r="K21" s="28" t="str">
        <f>IF('S8D - ROBOCZY'!K21="-","-",IF('S8D - ROBOCZY'!K21="DQ","DQ",IF('S8D - ROBOCZY'!K21&gt;6,180,IF('S8D - ROBOCZY'!K21="","",IF(MOD('S8D - ROBOCZY'!K21,1)=0,'S8D - ROBOCZY'!K21*60,INT('S8D - ROBOCZY'!K21)*60+MOD('S8D - ROBOCZY'!K21,1)*100)))))</f>
        <v/>
      </c>
      <c r="L21" s="28" t="str">
        <f>IF('S8D - ROBOCZY'!L21="-","-",IF('S8D - ROBOCZY'!L21="DQ","DQ",IF('S8D - ROBOCZY'!L21="X",60,IF('S8D - ROBOCZY'!L21="","",0))))</f>
        <v/>
      </c>
      <c r="M21" s="28" t="str">
        <f>IF('S8D - ROBOCZY'!M21="-","-",IF('S8D - ROBOCZY'!M21="DQ","DQ",IF('S8D - ROBOCZY'!M21&gt;6,180,IF('S8D - ROBOCZY'!M21="","",IF(MOD('S8D - ROBOCZY'!M21,1)=0,'S8D - ROBOCZY'!M21*60,INT('S8D - ROBOCZY'!M21)*60+MOD('S8D - ROBOCZY'!M21,1)*100)))))</f>
        <v/>
      </c>
      <c r="N21" s="28" t="str">
        <f>IF('S8D - ROBOCZY'!N21="-","-",IF('S8D - ROBOCZY'!N21="DQ","DQ",IF('S8D - ROBOCZY'!N21="X",60,IF('S8D - ROBOCZY'!N21="","",0))))</f>
        <v/>
      </c>
      <c r="O21" s="28" t="str">
        <f t="shared" si="0"/>
        <v/>
      </c>
      <c r="P21" s="28"/>
    </row>
    <row r="22" spans="1:16">
      <c r="A22" s="4">
        <v>20</v>
      </c>
      <c r="G22" s="28" t="str">
        <f>IF('S8D - ROBOCZY'!G22="-","-",IF('S8D - ROBOCZY'!G22="DQ","DQ",IF('S8D - ROBOCZY'!G22&gt;6,180,IF('S8D - ROBOCZY'!G22="","",IF(MOD('S8D - ROBOCZY'!G22,1)=0,'S8D - ROBOCZY'!G22*60,INT('S8D - ROBOCZY'!G22)*60+MOD('S8D - ROBOCZY'!G22,1)*100)))))</f>
        <v/>
      </c>
      <c r="H22" s="28" t="str">
        <f>IF('S8D - ROBOCZY'!H22="-","-",IF('S8D - ROBOCZY'!H22="DQ","DQ",IF('S8D - ROBOCZY'!H22="X",60,IF('S8D - ROBOCZY'!H22="","",0))))</f>
        <v/>
      </c>
      <c r="I22" s="28" t="str">
        <f>IF('S8D - ROBOCZY'!I22="-","-",IF('S8D - ROBOCZY'!I22="DQ","DQ",IF('S8D - ROBOCZY'!I22&gt;6,180,IF('S8D - ROBOCZY'!I22="","",IF(MOD('S8D - ROBOCZY'!I22,1)=0,'S8D - ROBOCZY'!I22*60,INT('S8D - ROBOCZY'!I22)*60+MOD('S8D - ROBOCZY'!I22,1)*100)))))</f>
        <v/>
      </c>
      <c r="J22" s="28" t="str">
        <f>IF('S8D - ROBOCZY'!J22="-","-",IF('S8D - ROBOCZY'!J22="DQ","DQ",IF('S8D - ROBOCZY'!J22="X",60,IF('S8D - ROBOCZY'!J22="","",0))))</f>
        <v/>
      </c>
      <c r="K22" s="28" t="str">
        <f>IF('S8D - ROBOCZY'!K22="-","-",IF('S8D - ROBOCZY'!K22="DQ","DQ",IF('S8D - ROBOCZY'!K22&gt;6,180,IF('S8D - ROBOCZY'!K22="","",IF(MOD('S8D - ROBOCZY'!K22,1)=0,'S8D - ROBOCZY'!K22*60,INT('S8D - ROBOCZY'!K22)*60+MOD('S8D - ROBOCZY'!K22,1)*100)))))</f>
        <v/>
      </c>
      <c r="L22" s="28" t="str">
        <f>IF('S8D - ROBOCZY'!L22="-","-",IF('S8D - ROBOCZY'!L22="DQ","DQ",IF('S8D - ROBOCZY'!L22="X",60,IF('S8D - ROBOCZY'!L22="","",0))))</f>
        <v/>
      </c>
      <c r="M22" s="28" t="str">
        <f>IF('S8D - ROBOCZY'!M22="-","-",IF('S8D - ROBOCZY'!M22="DQ","DQ",IF('S8D - ROBOCZY'!M22&gt;6,180,IF('S8D - ROBOCZY'!M22="","",IF(MOD('S8D - ROBOCZY'!M22,1)=0,'S8D - ROBOCZY'!M22*60,INT('S8D - ROBOCZY'!M22)*60+MOD('S8D - ROBOCZY'!M22,1)*100)))))</f>
        <v/>
      </c>
      <c r="N22" s="28" t="str">
        <f>IF('S8D - ROBOCZY'!N22="-","-",IF('S8D - ROBOCZY'!N22="DQ","DQ",IF('S8D - ROBOCZY'!N22="X",60,IF('S8D - ROBOCZY'!N22="","",0))))</f>
        <v/>
      </c>
      <c r="O22" s="28" t="str">
        <f t="shared" si="0"/>
        <v/>
      </c>
      <c r="P22" s="28"/>
    </row>
    <row r="23" spans="1:16">
      <c r="A23" s="4">
        <v>21</v>
      </c>
      <c r="G23" s="28" t="str">
        <f>IF('S8D - ROBOCZY'!G23="-","-",IF('S8D - ROBOCZY'!G23="DQ","DQ",IF('S8D - ROBOCZY'!G23&gt;6,180,IF('S8D - ROBOCZY'!G23="","",IF(MOD('S8D - ROBOCZY'!G23,1)=0,'S8D - ROBOCZY'!G23*60,INT('S8D - ROBOCZY'!G23)*60+MOD('S8D - ROBOCZY'!G23,1)*100)))))</f>
        <v/>
      </c>
      <c r="H23" s="28" t="str">
        <f>IF('S8D - ROBOCZY'!H23="-","-",IF('S8D - ROBOCZY'!H23="DQ","DQ",IF('S8D - ROBOCZY'!H23="X",60,IF('S8D - ROBOCZY'!H23="","",0))))</f>
        <v/>
      </c>
      <c r="I23" s="28" t="str">
        <f>IF('S8D - ROBOCZY'!I23="-","-",IF('S8D - ROBOCZY'!I23="DQ","DQ",IF('S8D - ROBOCZY'!I23&gt;6,180,IF('S8D - ROBOCZY'!I23="","",IF(MOD('S8D - ROBOCZY'!I23,1)=0,'S8D - ROBOCZY'!I23*60,INT('S8D - ROBOCZY'!I23)*60+MOD('S8D - ROBOCZY'!I23,1)*100)))))</f>
        <v/>
      </c>
      <c r="J23" s="28" t="str">
        <f>IF('S8D - ROBOCZY'!J23="-","-",IF('S8D - ROBOCZY'!J23="DQ","DQ",IF('S8D - ROBOCZY'!J23="X",60,IF('S8D - ROBOCZY'!J23="","",0))))</f>
        <v/>
      </c>
      <c r="K23" s="28" t="str">
        <f>IF('S8D - ROBOCZY'!K23="-","-",IF('S8D - ROBOCZY'!K23="DQ","DQ",IF('S8D - ROBOCZY'!K23&gt;6,180,IF('S8D - ROBOCZY'!K23="","",IF(MOD('S8D - ROBOCZY'!K23,1)=0,'S8D - ROBOCZY'!K23*60,INT('S8D - ROBOCZY'!K23)*60+MOD('S8D - ROBOCZY'!K23,1)*100)))))</f>
        <v/>
      </c>
      <c r="L23" s="28" t="str">
        <f>IF('S8D - ROBOCZY'!L23="-","-",IF('S8D - ROBOCZY'!L23="DQ","DQ",IF('S8D - ROBOCZY'!L23="X",60,IF('S8D - ROBOCZY'!L23="","",0))))</f>
        <v/>
      </c>
      <c r="M23" s="28" t="str">
        <f>IF('S8D - ROBOCZY'!M23="-","-",IF('S8D - ROBOCZY'!M23="DQ","DQ",IF('S8D - ROBOCZY'!M23&gt;6,180,IF('S8D - ROBOCZY'!M23="","",IF(MOD('S8D - ROBOCZY'!M23,1)=0,'S8D - ROBOCZY'!M23*60,INT('S8D - ROBOCZY'!M23)*60+MOD('S8D - ROBOCZY'!M23,1)*100)))))</f>
        <v/>
      </c>
      <c r="N23" s="28" t="str">
        <f>IF('S8D - ROBOCZY'!N23="-","-",IF('S8D - ROBOCZY'!N23="DQ","DQ",IF('S8D - ROBOCZY'!N23="X",60,IF('S8D - ROBOCZY'!N23="","",0))))</f>
        <v/>
      </c>
      <c r="O23" s="28" t="str">
        <f t="shared" si="0"/>
        <v/>
      </c>
      <c r="P23" s="28"/>
    </row>
    <row r="24" spans="1:16">
      <c r="A24" s="4">
        <v>22</v>
      </c>
      <c r="G24" s="28" t="str">
        <f>IF('S8D - ROBOCZY'!G24="-","-",IF('S8D - ROBOCZY'!G24="DQ","DQ",IF('S8D - ROBOCZY'!G24&gt;6,180,IF('S8D - ROBOCZY'!G24="","",IF(MOD('S8D - ROBOCZY'!G24,1)=0,'S8D - ROBOCZY'!G24*60,INT('S8D - ROBOCZY'!G24)*60+MOD('S8D - ROBOCZY'!G24,1)*100)))))</f>
        <v/>
      </c>
      <c r="H24" s="28" t="str">
        <f>IF('S8D - ROBOCZY'!H24="-","-",IF('S8D - ROBOCZY'!H24="DQ","DQ",IF('S8D - ROBOCZY'!H24="X",60,IF('S8D - ROBOCZY'!H24="","",0))))</f>
        <v/>
      </c>
      <c r="I24" s="28" t="str">
        <f>IF('S8D - ROBOCZY'!I24="-","-",IF('S8D - ROBOCZY'!I24="DQ","DQ",IF('S8D - ROBOCZY'!I24&gt;6,180,IF('S8D - ROBOCZY'!I24="","",IF(MOD('S8D - ROBOCZY'!I24,1)=0,'S8D - ROBOCZY'!I24*60,INT('S8D - ROBOCZY'!I24)*60+MOD('S8D - ROBOCZY'!I24,1)*100)))))</f>
        <v/>
      </c>
      <c r="J24" s="28" t="str">
        <f>IF('S8D - ROBOCZY'!J24="-","-",IF('S8D - ROBOCZY'!J24="DQ","DQ",IF('S8D - ROBOCZY'!J24="X",60,IF('S8D - ROBOCZY'!J24="","",0))))</f>
        <v/>
      </c>
      <c r="K24" s="28" t="str">
        <f>IF('S8D - ROBOCZY'!K24="-","-",IF('S8D - ROBOCZY'!K24="DQ","DQ",IF('S8D - ROBOCZY'!K24&gt;6,180,IF('S8D - ROBOCZY'!K24="","",IF(MOD('S8D - ROBOCZY'!K24,1)=0,'S8D - ROBOCZY'!K24*60,INT('S8D - ROBOCZY'!K24)*60+MOD('S8D - ROBOCZY'!K24,1)*100)))))</f>
        <v/>
      </c>
      <c r="L24" s="28" t="str">
        <f>IF('S8D - ROBOCZY'!L24="-","-",IF('S8D - ROBOCZY'!L24="DQ","DQ",IF('S8D - ROBOCZY'!L24="X",60,IF('S8D - ROBOCZY'!L24="","",0))))</f>
        <v/>
      </c>
      <c r="M24" s="28" t="str">
        <f>IF('S8D - ROBOCZY'!M24="-","-",IF('S8D - ROBOCZY'!M24="DQ","DQ",IF('S8D - ROBOCZY'!M24&gt;6,180,IF('S8D - ROBOCZY'!M24="","",IF(MOD('S8D - ROBOCZY'!M24,1)=0,'S8D - ROBOCZY'!M24*60,INT('S8D - ROBOCZY'!M24)*60+MOD('S8D - ROBOCZY'!M24,1)*100)))))</f>
        <v/>
      </c>
      <c r="N24" s="28" t="str">
        <f>IF('S8D - ROBOCZY'!N24="-","-",IF('S8D - ROBOCZY'!N24="DQ","DQ",IF('S8D - ROBOCZY'!N24="X",60,IF('S8D - ROBOCZY'!N24="","",0))))</f>
        <v/>
      </c>
      <c r="O24" s="28" t="str">
        <f t="shared" si="0"/>
        <v/>
      </c>
      <c r="P24" s="28"/>
    </row>
    <row r="25" spans="1:16">
      <c r="A25" s="4">
        <v>23</v>
      </c>
      <c r="G25" s="28" t="str">
        <f>IF('S8D - ROBOCZY'!G25="-","-",IF('S8D - ROBOCZY'!G25="DQ","DQ",IF('S8D - ROBOCZY'!G25&gt;6,180,IF('S8D - ROBOCZY'!G25="","",IF(MOD('S8D - ROBOCZY'!G25,1)=0,'S8D - ROBOCZY'!G25*60,INT('S8D - ROBOCZY'!G25)*60+MOD('S8D - ROBOCZY'!G25,1)*100)))))</f>
        <v/>
      </c>
      <c r="H25" s="28" t="str">
        <f>IF('S8D - ROBOCZY'!H25="-","-",IF('S8D - ROBOCZY'!H25="DQ","DQ",IF('S8D - ROBOCZY'!H25="X",60,IF('S8D - ROBOCZY'!H25="","",0))))</f>
        <v/>
      </c>
      <c r="I25" s="28" t="str">
        <f>IF('S8D - ROBOCZY'!I25="-","-",IF('S8D - ROBOCZY'!I25="DQ","DQ",IF('S8D - ROBOCZY'!I25&gt;6,180,IF('S8D - ROBOCZY'!I25="","",IF(MOD('S8D - ROBOCZY'!I25,1)=0,'S8D - ROBOCZY'!I25*60,INT('S8D - ROBOCZY'!I25)*60+MOD('S8D - ROBOCZY'!I25,1)*100)))))</f>
        <v/>
      </c>
      <c r="J25" s="28" t="str">
        <f>IF('S8D - ROBOCZY'!J25="-","-",IF('S8D - ROBOCZY'!J25="DQ","DQ",IF('S8D - ROBOCZY'!J25="X",60,IF('S8D - ROBOCZY'!J25="","",0))))</f>
        <v/>
      </c>
      <c r="K25" s="28" t="str">
        <f>IF('S8D - ROBOCZY'!K25="-","-",IF('S8D - ROBOCZY'!K25="DQ","DQ",IF('S8D - ROBOCZY'!K25&gt;6,180,IF('S8D - ROBOCZY'!K25="","",IF(MOD('S8D - ROBOCZY'!K25,1)=0,'S8D - ROBOCZY'!K25*60,INT('S8D - ROBOCZY'!K25)*60+MOD('S8D - ROBOCZY'!K25,1)*100)))))</f>
        <v/>
      </c>
      <c r="L25" s="28" t="str">
        <f>IF('S8D - ROBOCZY'!L25="-","-",IF('S8D - ROBOCZY'!L25="DQ","DQ",IF('S8D - ROBOCZY'!L25="X",60,IF('S8D - ROBOCZY'!L25="","",0))))</f>
        <v/>
      </c>
      <c r="M25" s="28" t="str">
        <f>IF('S8D - ROBOCZY'!M25="-","-",IF('S8D - ROBOCZY'!M25="DQ","DQ",IF('S8D - ROBOCZY'!M25&gt;6,180,IF('S8D - ROBOCZY'!M25="","",IF(MOD('S8D - ROBOCZY'!M25,1)=0,'S8D - ROBOCZY'!M25*60,INT('S8D - ROBOCZY'!M25)*60+MOD('S8D - ROBOCZY'!M25,1)*100)))))</f>
        <v/>
      </c>
      <c r="N25" s="28" t="str">
        <f>IF('S8D - ROBOCZY'!N25="-","-",IF('S8D - ROBOCZY'!N25="DQ","DQ",IF('S8D - ROBOCZY'!N25="X",60,IF('S8D - ROBOCZY'!N25="","",0))))</f>
        <v/>
      </c>
      <c r="O25" s="28" t="str">
        <f t="shared" si="0"/>
        <v/>
      </c>
      <c r="P25" s="28"/>
    </row>
    <row r="26" spans="1:16">
      <c r="A26" s="4">
        <v>24</v>
      </c>
      <c r="G26" s="28" t="str">
        <f>IF('S8D - ROBOCZY'!G26="-","-",IF('S8D - ROBOCZY'!G26="DQ","DQ",IF('S8D - ROBOCZY'!G26&gt;6,180,IF('S8D - ROBOCZY'!G26="","",IF(MOD('S8D - ROBOCZY'!G26,1)=0,'S8D - ROBOCZY'!G26*60,INT('S8D - ROBOCZY'!G26)*60+MOD('S8D - ROBOCZY'!G26,1)*100)))))</f>
        <v/>
      </c>
      <c r="H26" s="28" t="str">
        <f>IF('S8D - ROBOCZY'!H26="-","-",IF('S8D - ROBOCZY'!H26="DQ","DQ",IF('S8D - ROBOCZY'!H26="X",60,IF('S8D - ROBOCZY'!H26="","",0))))</f>
        <v/>
      </c>
      <c r="I26" s="28" t="str">
        <f>IF('S8D - ROBOCZY'!I26="-","-",IF('S8D - ROBOCZY'!I26="DQ","DQ",IF('S8D - ROBOCZY'!I26&gt;6,180,IF('S8D - ROBOCZY'!I26="","",IF(MOD('S8D - ROBOCZY'!I26,1)=0,'S8D - ROBOCZY'!I26*60,INT('S8D - ROBOCZY'!I26)*60+MOD('S8D - ROBOCZY'!I26,1)*100)))))</f>
        <v/>
      </c>
      <c r="J26" s="28" t="str">
        <f>IF('S8D - ROBOCZY'!J26="-","-",IF('S8D - ROBOCZY'!J26="DQ","DQ",IF('S8D - ROBOCZY'!J26="X",60,IF('S8D - ROBOCZY'!J26="","",0))))</f>
        <v/>
      </c>
      <c r="K26" s="28" t="str">
        <f>IF('S8D - ROBOCZY'!K26="-","-",IF('S8D - ROBOCZY'!K26="DQ","DQ",IF('S8D - ROBOCZY'!K26&gt;6,180,IF('S8D - ROBOCZY'!K26="","",IF(MOD('S8D - ROBOCZY'!K26,1)=0,'S8D - ROBOCZY'!K26*60,INT('S8D - ROBOCZY'!K26)*60+MOD('S8D - ROBOCZY'!K26,1)*100)))))</f>
        <v/>
      </c>
      <c r="L26" s="28" t="str">
        <f>IF('S8D - ROBOCZY'!L26="-","-",IF('S8D - ROBOCZY'!L26="DQ","DQ",IF('S8D - ROBOCZY'!L26="X",60,IF('S8D - ROBOCZY'!L26="","",0))))</f>
        <v/>
      </c>
      <c r="M26" s="28" t="str">
        <f>IF('S8D - ROBOCZY'!M26="-","-",IF('S8D - ROBOCZY'!M26="DQ","DQ",IF('S8D - ROBOCZY'!M26&gt;6,180,IF('S8D - ROBOCZY'!M26="","",IF(MOD('S8D - ROBOCZY'!M26,1)=0,'S8D - ROBOCZY'!M26*60,INT('S8D - ROBOCZY'!M26)*60+MOD('S8D - ROBOCZY'!M26,1)*100)))))</f>
        <v/>
      </c>
      <c r="N26" s="28" t="str">
        <f>IF('S8D - ROBOCZY'!N26="-","-",IF('S8D - ROBOCZY'!N26="DQ","DQ",IF('S8D - ROBOCZY'!N26="X",60,IF('S8D - ROBOCZY'!N26="","",0))))</f>
        <v/>
      </c>
      <c r="O26" s="28" t="str">
        <f t="shared" si="0"/>
        <v/>
      </c>
      <c r="P26" s="28"/>
    </row>
    <row r="27" spans="1:16">
      <c r="A27" s="4">
        <v>25</v>
      </c>
      <c r="G27" s="28" t="str">
        <f>IF('S8D - ROBOCZY'!G27="-","-",IF('S8D - ROBOCZY'!G27="DQ","DQ",IF('S8D - ROBOCZY'!G27&gt;6,180,IF('S8D - ROBOCZY'!G27="","",IF(MOD('S8D - ROBOCZY'!G27,1)=0,'S8D - ROBOCZY'!G27*60,INT('S8D - ROBOCZY'!G27)*60+MOD('S8D - ROBOCZY'!G27,1)*100)))))</f>
        <v/>
      </c>
      <c r="H27" s="28" t="str">
        <f>IF('S8D - ROBOCZY'!H27="-","-",IF('S8D - ROBOCZY'!H27="DQ","DQ",IF('S8D - ROBOCZY'!H27="X",60,IF('S8D - ROBOCZY'!H27="","",0))))</f>
        <v/>
      </c>
      <c r="I27" s="28" t="str">
        <f>IF('S8D - ROBOCZY'!I27="-","-",IF('S8D - ROBOCZY'!I27="DQ","DQ",IF('S8D - ROBOCZY'!I27&gt;6,180,IF('S8D - ROBOCZY'!I27="","",IF(MOD('S8D - ROBOCZY'!I27,1)=0,'S8D - ROBOCZY'!I27*60,INT('S8D - ROBOCZY'!I27)*60+MOD('S8D - ROBOCZY'!I27,1)*100)))))</f>
        <v/>
      </c>
      <c r="J27" s="28" t="str">
        <f>IF('S8D - ROBOCZY'!J27="-","-",IF('S8D - ROBOCZY'!J27="DQ","DQ",IF('S8D - ROBOCZY'!J27="X",60,IF('S8D - ROBOCZY'!J27="","",0))))</f>
        <v/>
      </c>
      <c r="K27" s="28" t="str">
        <f>IF('S8D - ROBOCZY'!K27="-","-",IF('S8D - ROBOCZY'!K27="DQ","DQ",IF('S8D - ROBOCZY'!K27&gt;6,180,IF('S8D - ROBOCZY'!K27="","",IF(MOD('S8D - ROBOCZY'!K27,1)=0,'S8D - ROBOCZY'!K27*60,INT('S8D - ROBOCZY'!K27)*60+MOD('S8D - ROBOCZY'!K27,1)*100)))))</f>
        <v/>
      </c>
      <c r="L27" s="28" t="str">
        <f>IF('S8D - ROBOCZY'!L27="-","-",IF('S8D - ROBOCZY'!L27="DQ","DQ",IF('S8D - ROBOCZY'!L27="X",60,IF('S8D - ROBOCZY'!L27="","",0))))</f>
        <v/>
      </c>
      <c r="M27" s="28" t="str">
        <f>IF('S8D - ROBOCZY'!M27="-","-",IF('S8D - ROBOCZY'!M27="DQ","DQ",IF('S8D - ROBOCZY'!M27&gt;6,180,IF('S8D - ROBOCZY'!M27="","",IF(MOD('S8D - ROBOCZY'!M27,1)=0,'S8D - ROBOCZY'!M27*60,INT('S8D - ROBOCZY'!M27)*60+MOD('S8D - ROBOCZY'!M27,1)*100)))))</f>
        <v/>
      </c>
      <c r="N27" s="28" t="str">
        <f>IF('S8D - ROBOCZY'!N27="-","-",IF('S8D - ROBOCZY'!N27="DQ","DQ",IF('S8D - ROBOCZY'!N27="X",60,IF('S8D - ROBOCZY'!N27="","",0))))</f>
        <v/>
      </c>
      <c r="O27" s="28" t="str">
        <f t="shared" si="0"/>
        <v/>
      </c>
      <c r="P27" s="28"/>
    </row>
    <row r="28" spans="1:16">
      <c r="A28" s="4">
        <v>26</v>
      </c>
      <c r="G28" s="28" t="str">
        <f>IF('S8D - ROBOCZY'!G28="-","-",IF('S8D - ROBOCZY'!G28="DQ","DQ",IF('S8D - ROBOCZY'!G28&gt;6,180,IF('S8D - ROBOCZY'!G28="","",IF(MOD('S8D - ROBOCZY'!G28,1)=0,'S8D - ROBOCZY'!G28*60,INT('S8D - ROBOCZY'!G28)*60+MOD('S8D - ROBOCZY'!G28,1)*100)))))</f>
        <v/>
      </c>
      <c r="H28" s="28" t="str">
        <f>IF('S8D - ROBOCZY'!H28="-","-",IF('S8D - ROBOCZY'!H28="DQ","DQ",IF('S8D - ROBOCZY'!H28="X",60,IF('S8D - ROBOCZY'!H28="","",0))))</f>
        <v/>
      </c>
      <c r="I28" s="28" t="str">
        <f>IF('S8D - ROBOCZY'!I28="-","-",IF('S8D - ROBOCZY'!I28="DQ","DQ",IF('S8D - ROBOCZY'!I28&gt;6,180,IF('S8D - ROBOCZY'!I28="","",IF(MOD('S8D - ROBOCZY'!I28,1)=0,'S8D - ROBOCZY'!I28*60,INT('S8D - ROBOCZY'!I28)*60+MOD('S8D - ROBOCZY'!I28,1)*100)))))</f>
        <v/>
      </c>
      <c r="J28" s="28" t="str">
        <f>IF('S8D - ROBOCZY'!J28="-","-",IF('S8D - ROBOCZY'!J28="DQ","DQ",IF('S8D - ROBOCZY'!J28="X",60,IF('S8D - ROBOCZY'!J28="","",0))))</f>
        <v/>
      </c>
      <c r="K28" s="28" t="str">
        <f>IF('S8D - ROBOCZY'!K28="-","-",IF('S8D - ROBOCZY'!K28="DQ","DQ",IF('S8D - ROBOCZY'!K28&gt;6,180,IF('S8D - ROBOCZY'!K28="","",IF(MOD('S8D - ROBOCZY'!K28,1)=0,'S8D - ROBOCZY'!K28*60,INT('S8D - ROBOCZY'!K28)*60+MOD('S8D - ROBOCZY'!K28,1)*100)))))</f>
        <v/>
      </c>
      <c r="L28" s="28" t="str">
        <f>IF('S8D - ROBOCZY'!L28="-","-",IF('S8D - ROBOCZY'!L28="DQ","DQ",IF('S8D - ROBOCZY'!L28="X",60,IF('S8D - ROBOCZY'!L28="","",0))))</f>
        <v/>
      </c>
      <c r="M28" s="28" t="str">
        <f>IF('S8D - ROBOCZY'!M28="-","-",IF('S8D - ROBOCZY'!M28="DQ","DQ",IF('S8D - ROBOCZY'!M28&gt;6,180,IF('S8D - ROBOCZY'!M28="","",IF(MOD('S8D - ROBOCZY'!M28,1)=0,'S8D - ROBOCZY'!M28*60,INT('S8D - ROBOCZY'!M28)*60+MOD('S8D - ROBOCZY'!M28,1)*100)))))</f>
        <v/>
      </c>
      <c r="N28" s="28" t="str">
        <f>IF('S8D - ROBOCZY'!N28="-","-",IF('S8D - ROBOCZY'!N28="DQ","DQ",IF('S8D - ROBOCZY'!N28="X",60,IF('S8D - ROBOCZY'!N28="","",0))))</f>
        <v/>
      </c>
      <c r="O28" s="28" t="str">
        <f t="shared" si="0"/>
        <v/>
      </c>
      <c r="P28" s="28"/>
    </row>
    <row r="29" spans="1:16">
      <c r="A29" s="4">
        <v>27</v>
      </c>
      <c r="G29" s="28" t="str">
        <f>IF('S8D - ROBOCZY'!G29="-","-",IF('S8D - ROBOCZY'!G29="DQ","DQ",IF('S8D - ROBOCZY'!G29&gt;6,180,IF('S8D - ROBOCZY'!G29="","",IF(MOD('S8D - ROBOCZY'!G29,1)=0,'S8D - ROBOCZY'!G29*60,INT('S8D - ROBOCZY'!G29)*60+MOD('S8D - ROBOCZY'!G29,1)*100)))))</f>
        <v/>
      </c>
      <c r="H29" s="28" t="str">
        <f>IF('S8D - ROBOCZY'!H29="-","-",IF('S8D - ROBOCZY'!H29="DQ","DQ",IF('S8D - ROBOCZY'!H29="X",60,IF('S8D - ROBOCZY'!H29="","",0))))</f>
        <v/>
      </c>
      <c r="I29" s="28" t="str">
        <f>IF('S8D - ROBOCZY'!I29="-","-",IF('S8D - ROBOCZY'!I29="DQ","DQ",IF('S8D - ROBOCZY'!I29&gt;6,180,IF('S8D - ROBOCZY'!I29="","",IF(MOD('S8D - ROBOCZY'!I29,1)=0,'S8D - ROBOCZY'!I29*60,INT('S8D - ROBOCZY'!I29)*60+MOD('S8D - ROBOCZY'!I29,1)*100)))))</f>
        <v/>
      </c>
      <c r="J29" s="28" t="str">
        <f>IF('S8D - ROBOCZY'!J29="-","-",IF('S8D - ROBOCZY'!J29="DQ","DQ",IF('S8D - ROBOCZY'!J29="X",60,IF('S8D - ROBOCZY'!J29="","",0))))</f>
        <v/>
      </c>
      <c r="K29" s="28" t="str">
        <f>IF('S8D - ROBOCZY'!K29="-","-",IF('S8D - ROBOCZY'!K29="DQ","DQ",IF('S8D - ROBOCZY'!K29&gt;6,180,IF('S8D - ROBOCZY'!K29="","",IF(MOD('S8D - ROBOCZY'!K29,1)=0,'S8D - ROBOCZY'!K29*60,INT('S8D - ROBOCZY'!K29)*60+MOD('S8D - ROBOCZY'!K29,1)*100)))))</f>
        <v/>
      </c>
      <c r="L29" s="28" t="str">
        <f>IF('S8D - ROBOCZY'!L29="-","-",IF('S8D - ROBOCZY'!L29="DQ","DQ",IF('S8D - ROBOCZY'!L29="X",60,IF('S8D - ROBOCZY'!L29="","",0))))</f>
        <v/>
      </c>
      <c r="M29" s="28" t="str">
        <f>IF('S8D - ROBOCZY'!M29="-","-",IF('S8D - ROBOCZY'!M29="DQ","DQ",IF('S8D - ROBOCZY'!M29&gt;6,180,IF('S8D - ROBOCZY'!M29="","",IF(MOD('S8D - ROBOCZY'!M29,1)=0,'S8D - ROBOCZY'!M29*60,INT('S8D - ROBOCZY'!M29)*60+MOD('S8D - ROBOCZY'!M29,1)*100)))))</f>
        <v/>
      </c>
      <c r="N29" s="28" t="str">
        <f>IF('S8D - ROBOCZY'!N29="-","-",IF('S8D - ROBOCZY'!N29="DQ","DQ",IF('S8D - ROBOCZY'!N29="X",60,IF('S8D - ROBOCZY'!N29="","",0))))</f>
        <v/>
      </c>
      <c r="O29" s="28" t="str">
        <f t="shared" si="0"/>
        <v/>
      </c>
      <c r="P29" s="28"/>
    </row>
    <row r="30" spans="1:16">
      <c r="A30" s="4">
        <v>28</v>
      </c>
      <c r="G30" s="28" t="str">
        <f>IF('S8D - ROBOCZY'!G30="-","-",IF('S8D - ROBOCZY'!G30="DQ","DQ",IF('S8D - ROBOCZY'!G30&gt;6,180,IF('S8D - ROBOCZY'!G30="","",IF(MOD('S8D - ROBOCZY'!G30,1)=0,'S8D - ROBOCZY'!G30*60,INT('S8D - ROBOCZY'!G30)*60+MOD('S8D - ROBOCZY'!G30,1)*100)))))</f>
        <v/>
      </c>
      <c r="H30" s="28" t="str">
        <f>IF('S8D - ROBOCZY'!H30="-","-",IF('S8D - ROBOCZY'!H30="DQ","DQ",IF('S8D - ROBOCZY'!H30="X",60,IF('S8D - ROBOCZY'!H30="","",0))))</f>
        <v/>
      </c>
      <c r="I30" s="28" t="str">
        <f>IF('S8D - ROBOCZY'!I30="-","-",IF('S8D - ROBOCZY'!I30="DQ","DQ",IF('S8D - ROBOCZY'!I30&gt;6,180,IF('S8D - ROBOCZY'!I30="","",IF(MOD('S8D - ROBOCZY'!I30,1)=0,'S8D - ROBOCZY'!I30*60,INT('S8D - ROBOCZY'!I30)*60+MOD('S8D - ROBOCZY'!I30,1)*100)))))</f>
        <v/>
      </c>
      <c r="J30" s="28" t="str">
        <f>IF('S8D - ROBOCZY'!J30="-","-",IF('S8D - ROBOCZY'!J30="DQ","DQ",IF('S8D - ROBOCZY'!J30="X",60,IF('S8D - ROBOCZY'!J30="","",0))))</f>
        <v/>
      </c>
      <c r="K30" s="28" t="str">
        <f>IF('S8D - ROBOCZY'!K30="-","-",IF('S8D - ROBOCZY'!K30="DQ","DQ",IF('S8D - ROBOCZY'!K30&gt;6,180,IF('S8D - ROBOCZY'!K30="","",IF(MOD('S8D - ROBOCZY'!K30,1)=0,'S8D - ROBOCZY'!K30*60,INT('S8D - ROBOCZY'!K30)*60+MOD('S8D - ROBOCZY'!K30,1)*100)))))</f>
        <v/>
      </c>
      <c r="L30" s="28" t="str">
        <f>IF('S8D - ROBOCZY'!L30="-","-",IF('S8D - ROBOCZY'!L30="DQ","DQ",IF('S8D - ROBOCZY'!L30="X",60,IF('S8D - ROBOCZY'!L30="","",0))))</f>
        <v/>
      </c>
      <c r="M30" s="28" t="str">
        <f>IF('S8D - ROBOCZY'!M30="-","-",IF('S8D - ROBOCZY'!M30="DQ","DQ",IF('S8D - ROBOCZY'!M30&gt;6,180,IF('S8D - ROBOCZY'!M30="","",IF(MOD('S8D - ROBOCZY'!M30,1)=0,'S8D - ROBOCZY'!M30*60,INT('S8D - ROBOCZY'!M30)*60+MOD('S8D - ROBOCZY'!M30,1)*100)))))</f>
        <v/>
      </c>
      <c r="N30" s="28" t="str">
        <f>IF('S8D - ROBOCZY'!N30="-","-",IF('S8D - ROBOCZY'!N30="DQ","DQ",IF('S8D - ROBOCZY'!N30="X",60,IF('S8D - ROBOCZY'!N30="","",0))))</f>
        <v/>
      </c>
      <c r="O30" s="28" t="str">
        <f t="shared" si="0"/>
        <v/>
      </c>
      <c r="P30" s="28"/>
    </row>
    <row r="31" spans="1:16">
      <c r="A31" s="4">
        <v>29</v>
      </c>
      <c r="G31" s="28" t="str">
        <f>IF('S8D - ROBOCZY'!G31="-","-",IF('S8D - ROBOCZY'!G31="DQ","DQ",IF('S8D - ROBOCZY'!G31&gt;6,180,IF('S8D - ROBOCZY'!G31="","",IF(MOD('S8D - ROBOCZY'!G31,1)=0,'S8D - ROBOCZY'!G31*60,INT('S8D - ROBOCZY'!G31)*60+MOD('S8D - ROBOCZY'!G31,1)*100)))))</f>
        <v/>
      </c>
      <c r="H31" s="28" t="str">
        <f>IF('S8D - ROBOCZY'!H31="-","-",IF('S8D - ROBOCZY'!H31="DQ","DQ",IF('S8D - ROBOCZY'!H31="X",60,IF('S8D - ROBOCZY'!H31="","",0))))</f>
        <v/>
      </c>
      <c r="I31" s="28" t="str">
        <f>IF('S8D - ROBOCZY'!I31="-","-",IF('S8D - ROBOCZY'!I31="DQ","DQ",IF('S8D - ROBOCZY'!I31&gt;6,180,IF('S8D - ROBOCZY'!I31="","",IF(MOD('S8D - ROBOCZY'!I31,1)=0,'S8D - ROBOCZY'!I31*60,INT('S8D - ROBOCZY'!I31)*60+MOD('S8D - ROBOCZY'!I31,1)*100)))))</f>
        <v/>
      </c>
      <c r="J31" s="28" t="str">
        <f>IF('S8D - ROBOCZY'!J31="-","-",IF('S8D - ROBOCZY'!J31="DQ","DQ",IF('S8D - ROBOCZY'!J31="X",60,IF('S8D - ROBOCZY'!J31="","",0))))</f>
        <v/>
      </c>
      <c r="K31" s="28" t="str">
        <f>IF('S8D - ROBOCZY'!K31="-","-",IF('S8D - ROBOCZY'!K31="DQ","DQ",IF('S8D - ROBOCZY'!K31&gt;6,180,IF('S8D - ROBOCZY'!K31="","",IF(MOD('S8D - ROBOCZY'!K31,1)=0,'S8D - ROBOCZY'!K31*60,INT('S8D - ROBOCZY'!K31)*60+MOD('S8D - ROBOCZY'!K31,1)*100)))))</f>
        <v/>
      </c>
      <c r="L31" s="28" t="str">
        <f>IF('S8D - ROBOCZY'!L31="-","-",IF('S8D - ROBOCZY'!L31="DQ","DQ",IF('S8D - ROBOCZY'!L31="X",60,IF('S8D - ROBOCZY'!L31="","",0))))</f>
        <v/>
      </c>
      <c r="M31" s="28" t="str">
        <f>IF('S8D - ROBOCZY'!M31="-","-",IF('S8D - ROBOCZY'!M31="DQ","DQ",IF('S8D - ROBOCZY'!M31&gt;6,180,IF('S8D - ROBOCZY'!M31="","",IF(MOD('S8D - ROBOCZY'!M31,1)=0,'S8D - ROBOCZY'!M31*60,INT('S8D - ROBOCZY'!M31)*60+MOD('S8D - ROBOCZY'!M31,1)*100)))))</f>
        <v/>
      </c>
      <c r="N31" s="28" t="str">
        <f>IF('S8D - ROBOCZY'!N31="-","-",IF('S8D - ROBOCZY'!N31="DQ","DQ",IF('S8D - ROBOCZY'!N31="X",60,IF('S8D - ROBOCZY'!N31="","",0))))</f>
        <v/>
      </c>
      <c r="O31" s="28" t="str">
        <f t="shared" si="0"/>
        <v/>
      </c>
      <c r="P31" s="28"/>
    </row>
    <row r="32" spans="1:16">
      <c r="A32" s="4">
        <v>30</v>
      </c>
      <c r="G32" s="28" t="str">
        <f>IF('S8D - ROBOCZY'!G32="-","-",IF('S8D - ROBOCZY'!G32="DQ","DQ",IF('S8D - ROBOCZY'!G32&gt;6,180,IF('S8D - ROBOCZY'!G32="","",IF(MOD('S8D - ROBOCZY'!G32,1)=0,'S8D - ROBOCZY'!G32*60,INT('S8D - ROBOCZY'!G32)*60+MOD('S8D - ROBOCZY'!G32,1)*100)))))</f>
        <v/>
      </c>
      <c r="H32" s="28" t="str">
        <f>IF('S8D - ROBOCZY'!H32="-","-",IF('S8D - ROBOCZY'!H32="DQ","DQ",IF('S8D - ROBOCZY'!H32="X",60,IF('S8D - ROBOCZY'!H32="","",0))))</f>
        <v/>
      </c>
      <c r="I32" s="28" t="str">
        <f>IF('S8D - ROBOCZY'!I32="-","-",IF('S8D - ROBOCZY'!I32="DQ","DQ",IF('S8D - ROBOCZY'!I32&gt;6,180,IF('S8D - ROBOCZY'!I32="","",IF(MOD('S8D - ROBOCZY'!I32,1)=0,'S8D - ROBOCZY'!I32*60,INT('S8D - ROBOCZY'!I32)*60+MOD('S8D - ROBOCZY'!I32,1)*100)))))</f>
        <v/>
      </c>
      <c r="J32" s="28" t="str">
        <f>IF('S8D - ROBOCZY'!J32="-","-",IF('S8D - ROBOCZY'!J32="DQ","DQ",IF('S8D - ROBOCZY'!J32="X",60,IF('S8D - ROBOCZY'!J32="","",0))))</f>
        <v/>
      </c>
      <c r="K32" s="28" t="str">
        <f>IF('S8D - ROBOCZY'!K32="-","-",IF('S8D - ROBOCZY'!K32="DQ","DQ",IF('S8D - ROBOCZY'!K32&gt;6,180,IF('S8D - ROBOCZY'!K32="","",IF(MOD('S8D - ROBOCZY'!K32,1)=0,'S8D - ROBOCZY'!K32*60,INT('S8D - ROBOCZY'!K32)*60+MOD('S8D - ROBOCZY'!K32,1)*100)))))</f>
        <v/>
      </c>
      <c r="L32" s="28" t="str">
        <f>IF('S8D - ROBOCZY'!L32="-","-",IF('S8D - ROBOCZY'!L32="DQ","DQ",IF('S8D - ROBOCZY'!L32="X",60,IF('S8D - ROBOCZY'!L32="","",0))))</f>
        <v/>
      </c>
      <c r="M32" s="28" t="str">
        <f>IF('S8D - ROBOCZY'!M32="-","-",IF('S8D - ROBOCZY'!M32="DQ","DQ",IF('S8D - ROBOCZY'!M32&gt;6,180,IF('S8D - ROBOCZY'!M32="","",IF(MOD('S8D - ROBOCZY'!M32,1)=0,'S8D - ROBOCZY'!M32*60,INT('S8D - ROBOCZY'!M32)*60+MOD('S8D - ROBOCZY'!M32,1)*100)))))</f>
        <v/>
      </c>
      <c r="N32" s="28" t="str">
        <f>IF('S8D - ROBOCZY'!N32="-","-",IF('S8D - ROBOCZY'!N32="DQ","DQ",IF('S8D - ROBOCZY'!N32="X",60,IF('S8D - ROBOCZY'!N32="","",0))))</f>
        <v/>
      </c>
      <c r="O32" s="28" t="str">
        <f t="shared" si="0"/>
        <v/>
      </c>
      <c r="P32" s="28"/>
    </row>
    <row r="33" spans="1:16">
      <c r="A33" s="4">
        <v>31</v>
      </c>
      <c r="G33" s="28" t="str">
        <f>IF('S8D - ROBOCZY'!G33="-","-",IF('S8D - ROBOCZY'!G33="DQ","DQ",IF('S8D - ROBOCZY'!G33&gt;6,180,IF('S8D - ROBOCZY'!G33="","",IF(MOD('S8D - ROBOCZY'!G33,1)=0,'S8D - ROBOCZY'!G33*60,INT('S8D - ROBOCZY'!G33)*60+MOD('S8D - ROBOCZY'!G33,1)*100)))))</f>
        <v/>
      </c>
      <c r="H33" s="28" t="str">
        <f>IF('S8D - ROBOCZY'!H33="-","-",IF('S8D - ROBOCZY'!H33="DQ","DQ",IF('S8D - ROBOCZY'!H33="X",60,IF('S8D - ROBOCZY'!H33="","",0))))</f>
        <v/>
      </c>
      <c r="I33" s="28" t="str">
        <f>IF('S8D - ROBOCZY'!I33="-","-",IF('S8D - ROBOCZY'!I33="DQ","DQ",IF('S8D - ROBOCZY'!I33&gt;6,180,IF('S8D - ROBOCZY'!I33="","",IF(MOD('S8D - ROBOCZY'!I33,1)=0,'S8D - ROBOCZY'!I33*60,INT('S8D - ROBOCZY'!I33)*60+MOD('S8D - ROBOCZY'!I33,1)*100)))))</f>
        <v/>
      </c>
      <c r="J33" s="28" t="str">
        <f>IF('S8D - ROBOCZY'!J33="-","-",IF('S8D - ROBOCZY'!J33="DQ","DQ",IF('S8D - ROBOCZY'!J33="X",60,IF('S8D - ROBOCZY'!J33="","",0))))</f>
        <v/>
      </c>
      <c r="K33" s="28" t="str">
        <f>IF('S8D - ROBOCZY'!K33="-","-",IF('S8D - ROBOCZY'!K33="DQ","DQ",IF('S8D - ROBOCZY'!K33&gt;6,180,IF('S8D - ROBOCZY'!K33="","",IF(MOD('S8D - ROBOCZY'!K33,1)=0,'S8D - ROBOCZY'!K33*60,INT('S8D - ROBOCZY'!K33)*60+MOD('S8D - ROBOCZY'!K33,1)*100)))))</f>
        <v/>
      </c>
      <c r="L33" s="28" t="str">
        <f>IF('S8D - ROBOCZY'!L33="-","-",IF('S8D - ROBOCZY'!L33="DQ","DQ",IF('S8D - ROBOCZY'!L33="X",60,IF('S8D - ROBOCZY'!L33="","",0))))</f>
        <v/>
      </c>
      <c r="M33" s="28" t="str">
        <f>IF('S8D - ROBOCZY'!M33="-","-",IF('S8D - ROBOCZY'!M33="DQ","DQ",IF('S8D - ROBOCZY'!M33&gt;6,180,IF('S8D - ROBOCZY'!M33="","",IF(MOD('S8D - ROBOCZY'!M33,1)=0,'S8D - ROBOCZY'!M33*60,INT('S8D - ROBOCZY'!M33)*60+MOD('S8D - ROBOCZY'!M33,1)*100)))))</f>
        <v/>
      </c>
      <c r="N33" s="28" t="str">
        <f>IF('S8D - ROBOCZY'!N33="-","-",IF('S8D - ROBOCZY'!N33="DQ","DQ",IF('S8D - ROBOCZY'!N33="X",60,IF('S8D - ROBOCZY'!N33="","",0))))</f>
        <v/>
      </c>
      <c r="O33" s="28" t="str">
        <f t="shared" si="0"/>
        <v/>
      </c>
      <c r="P33" s="28"/>
    </row>
    <row r="34" spans="1:16">
      <c r="A34" s="4">
        <v>32</v>
      </c>
      <c r="G34" s="28" t="str">
        <f>IF('S8D - ROBOCZY'!G34="-","-",IF('S8D - ROBOCZY'!G34="DQ","DQ",IF('S8D - ROBOCZY'!G34&gt;6,180,IF('S8D - ROBOCZY'!G34="","",IF(MOD('S8D - ROBOCZY'!G34,1)=0,'S8D - ROBOCZY'!G34*60,INT('S8D - ROBOCZY'!G34)*60+MOD('S8D - ROBOCZY'!G34,1)*100)))))</f>
        <v/>
      </c>
      <c r="H34" s="28" t="str">
        <f>IF('S8D - ROBOCZY'!H34="-","-",IF('S8D - ROBOCZY'!H34="DQ","DQ",IF('S8D - ROBOCZY'!H34="X",60,IF('S8D - ROBOCZY'!H34="","",0))))</f>
        <v/>
      </c>
      <c r="I34" s="28" t="str">
        <f>IF('S8D - ROBOCZY'!I34="-","-",IF('S8D - ROBOCZY'!I34="DQ","DQ",IF('S8D - ROBOCZY'!I34&gt;6,180,IF('S8D - ROBOCZY'!I34="","",IF(MOD('S8D - ROBOCZY'!I34,1)=0,'S8D - ROBOCZY'!I34*60,INT('S8D - ROBOCZY'!I34)*60+MOD('S8D - ROBOCZY'!I34,1)*100)))))</f>
        <v/>
      </c>
      <c r="J34" s="28" t="str">
        <f>IF('S8D - ROBOCZY'!J34="-","-",IF('S8D - ROBOCZY'!J34="DQ","DQ",IF('S8D - ROBOCZY'!J34="X",60,IF('S8D - ROBOCZY'!J34="","",0))))</f>
        <v/>
      </c>
      <c r="K34" s="28" t="str">
        <f>IF('S8D - ROBOCZY'!K34="-","-",IF('S8D - ROBOCZY'!K34="DQ","DQ",IF('S8D - ROBOCZY'!K34&gt;6,180,IF('S8D - ROBOCZY'!K34="","",IF(MOD('S8D - ROBOCZY'!K34,1)=0,'S8D - ROBOCZY'!K34*60,INT('S8D - ROBOCZY'!K34)*60+MOD('S8D - ROBOCZY'!K34,1)*100)))))</f>
        <v/>
      </c>
      <c r="L34" s="28" t="str">
        <f>IF('S8D - ROBOCZY'!L34="-","-",IF('S8D - ROBOCZY'!L34="DQ","DQ",IF('S8D - ROBOCZY'!L34="X",60,IF('S8D - ROBOCZY'!L34="","",0))))</f>
        <v/>
      </c>
      <c r="M34" s="28" t="str">
        <f>IF('S8D - ROBOCZY'!M34="-","-",IF('S8D - ROBOCZY'!M34="DQ","DQ",IF('S8D - ROBOCZY'!M34&gt;6,180,IF('S8D - ROBOCZY'!M34="","",IF(MOD('S8D - ROBOCZY'!M34,1)=0,'S8D - ROBOCZY'!M34*60,INT('S8D - ROBOCZY'!M34)*60+MOD('S8D - ROBOCZY'!M34,1)*100)))))</f>
        <v/>
      </c>
      <c r="N34" s="28" t="str">
        <f>IF('S8D - ROBOCZY'!N34="-","-",IF('S8D - ROBOCZY'!N34="DQ","DQ",IF('S8D - ROBOCZY'!N34="X",60,IF('S8D - ROBOCZY'!N34="","",0))))</f>
        <v/>
      </c>
      <c r="O34" s="28" t="str">
        <f t="shared" si="0"/>
        <v/>
      </c>
      <c r="P34" s="28"/>
    </row>
    <row r="35" spans="1:16">
      <c r="A35" s="4">
        <v>33</v>
      </c>
      <c r="G35" s="28" t="str">
        <f>IF('S8D - ROBOCZY'!G35="-","-",IF('S8D - ROBOCZY'!G35="DQ","DQ",IF('S8D - ROBOCZY'!G35&gt;6,180,IF('S8D - ROBOCZY'!G35="","",IF(MOD('S8D - ROBOCZY'!G35,1)=0,'S8D - ROBOCZY'!G35*60,INT('S8D - ROBOCZY'!G35)*60+MOD('S8D - ROBOCZY'!G35,1)*100)))))</f>
        <v/>
      </c>
      <c r="H35" s="28" t="str">
        <f>IF('S8D - ROBOCZY'!H35="-","-",IF('S8D - ROBOCZY'!H35="DQ","DQ",IF('S8D - ROBOCZY'!H35="X",60,IF('S8D - ROBOCZY'!H35="","",0))))</f>
        <v/>
      </c>
      <c r="I35" s="28" t="str">
        <f>IF('S8D - ROBOCZY'!I35="-","-",IF('S8D - ROBOCZY'!I35="DQ","DQ",IF('S8D - ROBOCZY'!I35&gt;6,180,IF('S8D - ROBOCZY'!I35="","",IF(MOD('S8D - ROBOCZY'!I35,1)=0,'S8D - ROBOCZY'!I35*60,INT('S8D - ROBOCZY'!I35)*60+MOD('S8D - ROBOCZY'!I35,1)*100)))))</f>
        <v/>
      </c>
      <c r="J35" s="28" t="str">
        <f>IF('S8D - ROBOCZY'!J35="-","-",IF('S8D - ROBOCZY'!J35="DQ","DQ",IF('S8D - ROBOCZY'!J35="X",60,IF('S8D - ROBOCZY'!J35="","",0))))</f>
        <v/>
      </c>
      <c r="K35" s="28" t="str">
        <f>IF('S8D - ROBOCZY'!K35="-","-",IF('S8D - ROBOCZY'!K35="DQ","DQ",IF('S8D - ROBOCZY'!K35&gt;6,180,IF('S8D - ROBOCZY'!K35="","",IF(MOD('S8D - ROBOCZY'!K35,1)=0,'S8D - ROBOCZY'!K35*60,INT('S8D - ROBOCZY'!K35)*60+MOD('S8D - ROBOCZY'!K35,1)*100)))))</f>
        <v/>
      </c>
      <c r="L35" s="28" t="str">
        <f>IF('S8D - ROBOCZY'!L35="-","-",IF('S8D - ROBOCZY'!L35="DQ","DQ",IF('S8D - ROBOCZY'!L35="X",60,IF('S8D - ROBOCZY'!L35="","",0))))</f>
        <v/>
      </c>
      <c r="M35" s="28" t="str">
        <f>IF('S8D - ROBOCZY'!M35="-","-",IF('S8D - ROBOCZY'!M35="DQ","DQ",IF('S8D - ROBOCZY'!M35&gt;6,180,IF('S8D - ROBOCZY'!M35="","",IF(MOD('S8D - ROBOCZY'!M35,1)=0,'S8D - ROBOCZY'!M35*60,INT('S8D - ROBOCZY'!M35)*60+MOD('S8D - ROBOCZY'!M35,1)*100)))))</f>
        <v/>
      </c>
      <c r="N35" s="28" t="str">
        <f>IF('S8D - ROBOCZY'!N35="-","-",IF('S8D - ROBOCZY'!N35="DQ","DQ",IF('S8D - ROBOCZY'!N35="X",60,IF('S8D - ROBOCZY'!N35="","",0))))</f>
        <v/>
      </c>
      <c r="O35" s="28" t="str">
        <f t="shared" si="0"/>
        <v/>
      </c>
      <c r="P35" s="28"/>
    </row>
    <row r="36" spans="1:16">
      <c r="A36" s="4">
        <v>34</v>
      </c>
      <c r="G36" s="28" t="str">
        <f>IF('S8D - ROBOCZY'!G36="-","-",IF('S8D - ROBOCZY'!G36="DQ","DQ",IF('S8D - ROBOCZY'!G36&gt;6,180,IF('S8D - ROBOCZY'!G36="","",IF(MOD('S8D - ROBOCZY'!G36,1)=0,'S8D - ROBOCZY'!G36*60,INT('S8D - ROBOCZY'!G36)*60+MOD('S8D - ROBOCZY'!G36,1)*100)))))</f>
        <v/>
      </c>
      <c r="H36" s="28" t="str">
        <f>IF('S8D - ROBOCZY'!H36="-","-",IF('S8D - ROBOCZY'!H36="DQ","DQ",IF('S8D - ROBOCZY'!H36="X",60,IF('S8D - ROBOCZY'!H36="","",0))))</f>
        <v/>
      </c>
      <c r="I36" s="28" t="str">
        <f>IF('S8D - ROBOCZY'!I36="-","-",IF('S8D - ROBOCZY'!I36="DQ","DQ",IF('S8D - ROBOCZY'!I36&gt;6,180,IF('S8D - ROBOCZY'!I36="","",IF(MOD('S8D - ROBOCZY'!I36,1)=0,'S8D - ROBOCZY'!I36*60,INT('S8D - ROBOCZY'!I36)*60+MOD('S8D - ROBOCZY'!I36,1)*100)))))</f>
        <v/>
      </c>
      <c r="J36" s="28" t="str">
        <f>IF('S8D - ROBOCZY'!J36="-","-",IF('S8D - ROBOCZY'!J36="DQ","DQ",IF('S8D - ROBOCZY'!J36="X",60,IF('S8D - ROBOCZY'!J36="","",0))))</f>
        <v/>
      </c>
      <c r="K36" s="28" t="str">
        <f>IF('S8D - ROBOCZY'!K36="-","-",IF('S8D - ROBOCZY'!K36="DQ","DQ",IF('S8D - ROBOCZY'!K36&gt;6,180,IF('S8D - ROBOCZY'!K36="","",IF(MOD('S8D - ROBOCZY'!K36,1)=0,'S8D - ROBOCZY'!K36*60,INT('S8D - ROBOCZY'!K36)*60+MOD('S8D - ROBOCZY'!K36,1)*100)))))</f>
        <v/>
      </c>
      <c r="L36" s="28" t="str">
        <f>IF('S8D - ROBOCZY'!L36="-","-",IF('S8D - ROBOCZY'!L36="DQ","DQ",IF('S8D - ROBOCZY'!L36="X",60,IF('S8D - ROBOCZY'!L36="","",0))))</f>
        <v/>
      </c>
      <c r="M36" s="28" t="str">
        <f>IF('S8D - ROBOCZY'!M36="-","-",IF('S8D - ROBOCZY'!M36="DQ","DQ",IF('S8D - ROBOCZY'!M36&gt;6,180,IF('S8D - ROBOCZY'!M36="","",IF(MOD('S8D - ROBOCZY'!M36,1)=0,'S8D - ROBOCZY'!M36*60,INT('S8D - ROBOCZY'!M36)*60+MOD('S8D - ROBOCZY'!M36,1)*100)))))</f>
        <v/>
      </c>
      <c r="N36" s="28" t="str">
        <f>IF('S8D - ROBOCZY'!N36="-","-",IF('S8D - ROBOCZY'!N36="DQ","DQ",IF('S8D - ROBOCZY'!N36="X",60,IF('S8D - ROBOCZY'!N36="","",0))))</f>
        <v/>
      </c>
      <c r="O36" s="28" t="str">
        <f t="shared" si="0"/>
        <v/>
      </c>
      <c r="P36" s="28"/>
    </row>
    <row r="37" spans="1:16">
      <c r="A37" s="4">
        <v>35</v>
      </c>
      <c r="G37" s="28" t="str">
        <f>IF('S8D - ROBOCZY'!G37="-","-",IF('S8D - ROBOCZY'!G37="DQ","DQ",IF('S8D - ROBOCZY'!G37&gt;6,180,IF('S8D - ROBOCZY'!G37="","",IF(MOD('S8D - ROBOCZY'!G37,1)=0,'S8D - ROBOCZY'!G37*60,INT('S8D - ROBOCZY'!G37)*60+MOD('S8D - ROBOCZY'!G37,1)*100)))))</f>
        <v/>
      </c>
      <c r="H37" s="28" t="str">
        <f>IF('S8D - ROBOCZY'!H37="-","-",IF('S8D - ROBOCZY'!H37="DQ","DQ",IF('S8D - ROBOCZY'!H37="X",60,IF('S8D - ROBOCZY'!H37="","",0))))</f>
        <v/>
      </c>
      <c r="I37" s="28" t="str">
        <f>IF('S8D - ROBOCZY'!I37="-","-",IF('S8D - ROBOCZY'!I37="DQ","DQ",IF('S8D - ROBOCZY'!I37&gt;6,180,IF('S8D - ROBOCZY'!I37="","",IF(MOD('S8D - ROBOCZY'!I37,1)=0,'S8D - ROBOCZY'!I37*60,INT('S8D - ROBOCZY'!I37)*60+MOD('S8D - ROBOCZY'!I37,1)*100)))))</f>
        <v/>
      </c>
      <c r="J37" s="28" t="str">
        <f>IF('S8D - ROBOCZY'!J37="-","-",IF('S8D - ROBOCZY'!J37="DQ","DQ",IF('S8D - ROBOCZY'!J37="X",60,IF('S8D - ROBOCZY'!J37="","",0))))</f>
        <v/>
      </c>
      <c r="K37" s="28" t="str">
        <f>IF('S8D - ROBOCZY'!K37="-","-",IF('S8D - ROBOCZY'!K37="DQ","DQ",IF('S8D - ROBOCZY'!K37&gt;6,180,IF('S8D - ROBOCZY'!K37="","",IF(MOD('S8D - ROBOCZY'!K37,1)=0,'S8D - ROBOCZY'!K37*60,INT('S8D - ROBOCZY'!K37)*60+MOD('S8D - ROBOCZY'!K37,1)*100)))))</f>
        <v/>
      </c>
      <c r="L37" s="28" t="str">
        <f>IF('S8D - ROBOCZY'!L37="-","-",IF('S8D - ROBOCZY'!L37="DQ","DQ",IF('S8D - ROBOCZY'!L37="X",60,IF('S8D - ROBOCZY'!L37="","",0))))</f>
        <v/>
      </c>
      <c r="M37" s="28" t="str">
        <f>IF('S8D - ROBOCZY'!M37="-","-",IF('S8D - ROBOCZY'!M37="DQ","DQ",IF('S8D - ROBOCZY'!M37&gt;6,180,IF('S8D - ROBOCZY'!M37="","",IF(MOD('S8D - ROBOCZY'!M37,1)=0,'S8D - ROBOCZY'!M37*60,INT('S8D - ROBOCZY'!M37)*60+MOD('S8D - ROBOCZY'!M37,1)*100)))))</f>
        <v/>
      </c>
      <c r="N37" s="28" t="str">
        <f>IF('S8D - ROBOCZY'!N37="-","-",IF('S8D - ROBOCZY'!N37="DQ","DQ",IF('S8D - ROBOCZY'!N37="X",60,IF('S8D - ROBOCZY'!N37="","",0))))</f>
        <v/>
      </c>
      <c r="O37" s="28" t="str">
        <f t="shared" si="0"/>
        <v/>
      </c>
      <c r="P37" s="28"/>
    </row>
    <row r="38" spans="1:16">
      <c r="G38" s="28" t="str">
        <f>IF('S8D - ROBOCZY'!G38="-","-",IF('S8D - ROBOCZY'!G38="DQ","DQ",IF('S8D - ROBOCZY'!G38&gt;6,180,IF('S8D - ROBOCZY'!G38="","",IF(MOD('S8D - ROBOCZY'!G38,1)=0,'S8D - ROBOCZY'!G38*60,INT('S8D - ROBOCZY'!G38)*60+MOD('S8D - ROBOCZY'!G38,1)*100)))))</f>
        <v/>
      </c>
      <c r="I38" s="28" t="str">
        <f>IF('S8D - ROBOCZY'!I38="-","-",IF('S8D - ROBOCZY'!I38="DQ","DQ",IF('S8D - ROBOCZY'!I38&gt;6,180,IF('S8D - ROBOCZY'!I38="","",IF(MOD('S8D - ROBOCZY'!I38,1)=0,'S8D - ROBOCZY'!I38*60,INT('S8D - ROBOCZY'!I38)*60+MOD('S8D - ROBOCZY'!I38,1)*100)))))</f>
        <v/>
      </c>
      <c r="J38" s="28" t="str">
        <f>IF('S8D - ROBOCZY'!J38="-","-",IF('S8D - ROBOCZY'!J38="DQ","DQ",IF('S8D - ROBOCZY'!J38="X",60,IF('S8D - ROBOCZY'!J38="","",0))))</f>
        <v/>
      </c>
      <c r="K38" s="28" t="str">
        <f>IF('S8D - ROBOCZY'!K38="-","-",IF('S8D - ROBOCZY'!K38="DQ","DQ",IF('S8D - ROBOCZY'!K38&gt;6,180,IF('S8D - ROBOCZY'!K38="","",IF(MOD('S8D - ROBOCZY'!K38,1)=0,'S8D - ROBOCZY'!K38*60,INT('S8D - ROBOCZY'!K38)*60+MOD('S8D - ROBOCZY'!K38,1)*100)))))</f>
        <v/>
      </c>
      <c r="L38" s="28" t="str">
        <f>IF('S8D - ROBOCZY'!L38="-","-",IF('S8D - ROBOCZY'!L38="DQ","DQ",IF('S8D - ROBOCZY'!L38="X",60,IF('S8D - ROBOCZY'!L38="","",0))))</f>
        <v/>
      </c>
      <c r="M38" s="28" t="str">
        <f>IF('S8D - ROBOCZY'!M38="-","-",IF('S8D - ROBOCZY'!M38="DQ","DQ",IF('S8D - ROBOCZY'!M38&gt;6,180,IF('S8D - ROBOCZY'!M38="","",IF(MOD('S8D - ROBOCZY'!M38,1)=0,'S8D - ROBOCZY'!M38*60,INT('S8D - ROBOCZY'!M38)*60+MOD('S8D - ROBOCZY'!M38,1)*100)))))</f>
        <v/>
      </c>
      <c r="N38" s="28" t="str">
        <f>IF('S8D - ROBOCZY'!N38="-","-",IF('S8D - ROBOCZY'!N38="DQ","DQ",IF('S8D - ROBOCZY'!N38="X",60,IF('S8D - ROBOCZY'!N38="","",0))))</f>
        <v/>
      </c>
    </row>
    <row r="39" spans="1:16">
      <c r="G39" s="28" t="str">
        <f>IF('S8D - ROBOCZY'!G39="-","-",IF('S8D - ROBOCZY'!G39="DQ","DQ",IF('S8D - ROBOCZY'!G39&gt;6,180,IF('S8D - ROBOCZY'!G39="","",IF(MOD('S8D - ROBOCZY'!G39,1)=0,'S8D - ROBOCZY'!G39*60,INT('S8D - ROBOCZY'!G39)*60+MOD('S8D - ROBOCZY'!G39,1)*100)))))</f>
        <v/>
      </c>
      <c r="I39" s="28" t="str">
        <f>IF('S8D - ROBOCZY'!I39="-","-",IF('S8D - ROBOCZY'!I39="DQ","DQ",IF('S8D - ROBOCZY'!I39&gt;6,180,IF('S8D - ROBOCZY'!I39="","",IF(MOD('S8D - ROBOCZY'!I39,1)=0,'S8D - ROBOCZY'!I39*60,INT('S8D - ROBOCZY'!I39)*60+MOD('S8D - ROBOCZY'!I39,1)*100)))))</f>
        <v/>
      </c>
      <c r="J39" s="28" t="str">
        <f>IF('S8D - ROBOCZY'!J39="-","-",IF('S8D - ROBOCZY'!J39="DQ","DQ",IF('S8D - ROBOCZY'!J39="X",60,IF('S8D - ROBOCZY'!J39="","",0))))</f>
        <v/>
      </c>
      <c r="K39" s="28" t="str">
        <f>IF('S8D - ROBOCZY'!K39="-","-",IF('S8D - ROBOCZY'!K39="DQ","DQ",IF('S8D - ROBOCZY'!K39&gt;6,180,IF('S8D - ROBOCZY'!K39="","",IF(MOD('S8D - ROBOCZY'!K39,1)=0,'S8D - ROBOCZY'!K39*60,INT('S8D - ROBOCZY'!K39)*60+MOD('S8D - ROBOCZY'!K39,1)*100)))))</f>
        <v/>
      </c>
      <c r="L39" s="28" t="str">
        <f>IF('S8D - ROBOCZY'!L39="-","-",IF('S8D - ROBOCZY'!L39="DQ","DQ",IF('S8D - ROBOCZY'!L39="X",60,IF('S8D - ROBOCZY'!L39="","",0))))</f>
        <v/>
      </c>
      <c r="M39" s="28" t="str">
        <f>IF('S8D - ROBOCZY'!M39="-","-",IF('S8D - ROBOCZY'!M39="DQ","DQ",IF('S8D - ROBOCZY'!M39&gt;3,180,IF('S8D - ROBOCZY'!M39="","",IF(MOD('S8D - ROBOCZY'!M39,1)=0,'S8D - ROBOCZY'!M39*60,INT('S8D - ROBOCZY'!M39)*60+MOD('S8D - ROBOCZY'!M39,1)*100)))))</f>
        <v/>
      </c>
      <c r="N39" s="28" t="str">
        <f>IF('S8D - ROBOCZY'!N39="-","-",IF('S8D - ROBOCZY'!N39="DQ","DQ",IF('S8D - ROBOCZY'!N39="X",60,IF('S8D - ROBOCZY'!N39="","",0))))</f>
        <v/>
      </c>
    </row>
    <row r="40" spans="1:16">
      <c r="G40" s="28" t="str">
        <f>IF('S8D - ROBOCZY'!G40="-","-",IF('S8D - ROBOCZY'!G40="DQ","DQ",IF('S8D - ROBOCZY'!G40&gt;6,180,IF('S8D - ROBOCZY'!G40="","",IF(MOD('S8D - ROBOCZY'!G40,1)=0,'S8D - ROBOCZY'!G40*60,INT('S8D - ROBOCZY'!G40)*60+MOD('S8D - ROBOCZY'!G40,1)*100)))))</f>
        <v/>
      </c>
      <c r="I40" s="28" t="str">
        <f>IF('S8D - ROBOCZY'!I40="-","-",IF('S8D - ROBOCZY'!I40="DQ","DQ",IF('S8D - ROBOCZY'!I40&gt;6,180,IF('S8D - ROBOCZY'!I40="","",IF(MOD('S8D - ROBOCZY'!I40,1)=0,'S8D - ROBOCZY'!I40*60,INT('S8D - ROBOCZY'!I40)*60+MOD('S8D - ROBOCZY'!I40,1)*100)))))</f>
        <v/>
      </c>
      <c r="J40" s="28" t="str">
        <f>IF('S8D - ROBOCZY'!J40="-","-",IF('S8D - ROBOCZY'!J40="DQ","DQ",IF('S8D - ROBOCZY'!J40="X",60,IF('S8D - ROBOCZY'!J40="","",0))))</f>
        <v/>
      </c>
      <c r="K40" s="28" t="str">
        <f>IF('S8D - ROBOCZY'!K40="-","-",IF('S8D - ROBOCZY'!K40="DQ","DQ",IF('S8D - ROBOCZY'!K40&gt;6,180,IF('S8D - ROBOCZY'!K40="","",IF(MOD('S8D - ROBOCZY'!K40,1)=0,'S8D - ROBOCZY'!K40*60,INT('S8D - ROBOCZY'!K40)*60+MOD('S8D - ROBOCZY'!K40,1)*100)))))</f>
        <v/>
      </c>
      <c r="L40" s="28" t="str">
        <f>IF('S8D - ROBOCZY'!L40="-","-",IF('S8D - ROBOCZY'!L40="DQ","DQ",IF('S8D - ROBOCZY'!L40="X",60,IF('S8D - ROBOCZY'!L40="","",0))))</f>
        <v/>
      </c>
      <c r="M40" s="28" t="str">
        <f>IF('S8D - ROBOCZY'!M40="-","-",IF('S8D - ROBOCZY'!M40="DQ","DQ",IF('S8D - ROBOCZY'!M40&gt;3,180,IF('S8D - ROBOCZY'!M40="","",IF(MOD('S8D - ROBOCZY'!M40,1)=0,'S8D - ROBOCZY'!M40*60,INT('S8D - ROBOCZY'!M40)*60+MOD('S8D - ROBOCZY'!M40,1)*100)))))</f>
        <v/>
      </c>
      <c r="N40" s="28" t="str">
        <f>IF('S8D - ROBOCZY'!N40="-","-",IF('S8D - ROBOCZY'!N40="DQ","DQ",IF('S8D - ROBOCZY'!N40="X",60,IF('S8D - ROBOCZY'!N40="","",0))))</f>
        <v/>
      </c>
    </row>
    <row r="41" spans="1:16">
      <c r="G41" s="28" t="str">
        <f>IF('S8D - ROBOCZY'!G41="-","-",IF('S8D - ROBOCZY'!G41="DQ","DQ",IF('S8D - ROBOCZY'!G41&gt;6,180,IF('S8D - ROBOCZY'!G41="","",IF(MOD('S8D - ROBOCZY'!G41,1)=0,'S8D - ROBOCZY'!G41*60,INT('S8D - ROBOCZY'!G41)*60+MOD('S8D - ROBOCZY'!G41,1)*100)))))</f>
        <v/>
      </c>
      <c r="I41" s="28" t="str">
        <f>IF('S8D - ROBOCZY'!I41="-","-",IF('S8D - ROBOCZY'!I41="DQ","DQ",IF('S8D - ROBOCZY'!I41&gt;6,180,IF('S8D - ROBOCZY'!I41="","",IF(MOD('S8D - ROBOCZY'!I41,1)=0,'S8D - ROBOCZY'!I41*60,INT('S8D - ROBOCZY'!I41)*60+MOD('S8D - ROBOCZY'!I41,1)*100)))))</f>
        <v/>
      </c>
      <c r="J41" s="28" t="str">
        <f>IF('S8D - ROBOCZY'!J41="-","-",IF('S8D - ROBOCZY'!J41="DQ","DQ",IF('S8D - ROBOCZY'!J41="X",60,IF('S8D - ROBOCZY'!J41="","",0))))</f>
        <v/>
      </c>
      <c r="K41" s="28" t="str">
        <f>IF('S8D - ROBOCZY'!K41="-","-",IF('S8D - ROBOCZY'!K41="DQ","DQ",IF('S8D - ROBOCZY'!K41&gt;6,180,IF('S8D - ROBOCZY'!K41="","",IF(MOD('S8D - ROBOCZY'!K41,1)=0,'S8D - ROBOCZY'!K41*60,INT('S8D - ROBOCZY'!K41)*60+MOD('S8D - ROBOCZY'!K41,1)*100)))))</f>
        <v/>
      </c>
      <c r="L41" s="28" t="str">
        <f>IF('S8D - ROBOCZY'!L41="-","-",IF('S8D - ROBOCZY'!L41="DQ","DQ",IF('S8D - ROBOCZY'!L41="X",60,IF('S8D - ROBOCZY'!L41="","",0))))</f>
        <v/>
      </c>
      <c r="M41" s="28" t="str">
        <f>IF('S8D - ROBOCZY'!M41="-","-",IF('S8D - ROBOCZY'!M41="DQ","DQ",IF('S8D - ROBOCZY'!M41&gt;3,180,IF('S8D - ROBOCZY'!M41="","",IF(MOD('S8D - ROBOCZY'!M41,1)=0,'S8D - ROBOCZY'!M41*60,INT('S8D - ROBOCZY'!M41)*60+MOD('S8D - ROBOCZY'!M41,1)*100)))))</f>
        <v/>
      </c>
      <c r="N41" s="28" t="str">
        <f>IF('S8D - ROBOCZY'!N41="-","-",IF('S8D - ROBOCZY'!N41="DQ","DQ",IF('S8D - ROBOCZY'!N41="X",60,IF('S8D - ROBOCZY'!N41="","",0))))</f>
        <v/>
      </c>
    </row>
    <row r="42" spans="1:16">
      <c r="G42" s="28" t="str">
        <f>IF('S8D - ROBOCZY'!G42="-","-",IF('S8D - ROBOCZY'!G42="DQ","DQ",IF('S8D - ROBOCZY'!G42&gt;6,180,IF('S8D - ROBOCZY'!G42="","",IF(MOD('S8D - ROBOCZY'!G42,1)=0,'S8D - ROBOCZY'!G42*60,INT('S8D - ROBOCZY'!G42)*60+MOD('S8D - ROBOCZY'!G42,1)*100)))))</f>
        <v/>
      </c>
      <c r="J42" s="28" t="str">
        <f>IF('S8D - ROBOCZY'!J42="-","-",IF('S8D - ROBOCZY'!J42="DQ","DQ",IF('S8D - ROBOCZY'!J42="X",60,IF('S8D - ROBOCZY'!J42="","",0))))</f>
        <v/>
      </c>
      <c r="K42" s="28" t="str">
        <f>IF('S8D - ROBOCZY'!K42="-","-",IF('S8D - ROBOCZY'!K42="DQ","DQ",IF('S8D - ROBOCZY'!K42&gt;6,180,IF('S8D - ROBOCZY'!K42="","",IF(MOD('S8D - ROBOCZY'!K42,1)=0,'S8D - ROBOCZY'!K42*60,INT('S8D - ROBOCZY'!K42)*60+MOD('S8D - ROBOCZY'!K42,1)*100)))))</f>
        <v/>
      </c>
      <c r="L42" s="28" t="str">
        <f>IF('S8D - ROBOCZY'!L42="-","-",IF('S8D - ROBOCZY'!L42="DQ","DQ",IF('S8D - ROBOCZY'!L42="X",60,IF('S8D - ROBOCZY'!L42="","",0))))</f>
        <v/>
      </c>
      <c r="M42" s="28" t="str">
        <f>IF('S8D - ROBOCZY'!M42="-","-",IF('S8D - ROBOCZY'!M42="DQ","DQ",IF('S8D - ROBOCZY'!M42&gt;3,180,IF('S8D - ROBOCZY'!M42="","",IF(MOD('S8D - ROBOCZY'!M42,1)=0,'S8D - ROBOCZY'!M42*60,INT('S8D - ROBOCZY'!M42)*60+MOD('S8D - ROBOCZY'!M42,1)*100)))))</f>
        <v/>
      </c>
      <c r="N42" s="28" t="str">
        <f>IF('S8D - ROBOCZY'!N42="-","-",IF('S8D - ROBOCZY'!N42="DQ","DQ",IF('S8D - ROBOCZY'!N42="X",60,IF('S8D - ROBOCZY'!N42="","",0))))</f>
        <v/>
      </c>
    </row>
    <row r="43" spans="1:16">
      <c r="G43" s="28" t="str">
        <f>IF('S8D - ROBOCZY'!G43="-","-",IF('S8D - ROBOCZY'!G43="DQ","DQ",IF('S8D - ROBOCZY'!G43&gt;6,180,IF('S8D - ROBOCZY'!G43="","",IF(MOD('S8D - ROBOCZY'!G43,1)=0,'S8D - ROBOCZY'!G43*60,INT('S8D - ROBOCZY'!G43)*60+MOD('S8D - ROBOCZY'!G43,1)*100)))))</f>
        <v/>
      </c>
      <c r="J43" s="28" t="str">
        <f>IF('S8D - ROBOCZY'!J43="-","-",IF('S8D - ROBOCZY'!J43="DQ","DQ",IF('S8D - ROBOCZY'!J43="X",60,IF('S8D - ROBOCZY'!J43="","",0))))</f>
        <v/>
      </c>
      <c r="K43" s="28" t="str">
        <f>IF('S8D - ROBOCZY'!K43="-","-",IF('S8D - ROBOCZY'!K43="DQ","DQ",IF('S8D - ROBOCZY'!K43&gt;6,180,IF('S8D - ROBOCZY'!K43="","",IF(MOD('S8D - ROBOCZY'!K43,1)=0,'S8D - ROBOCZY'!K43*60,INT('S8D - ROBOCZY'!K43)*60+MOD('S8D - ROBOCZY'!K43,1)*100)))))</f>
        <v/>
      </c>
      <c r="L43" s="28" t="str">
        <f>IF('S8D - ROBOCZY'!L43="-","-",IF('S8D - ROBOCZY'!L43="DQ","DQ",IF('S8D - ROBOCZY'!L43="X",60,IF('S8D - ROBOCZY'!L43="","",0))))</f>
        <v/>
      </c>
      <c r="M43" s="28" t="str">
        <f>IF('S8D - ROBOCZY'!M43="-","-",IF('S8D - ROBOCZY'!M43="DQ","DQ",IF('S8D - ROBOCZY'!M43&gt;3,180,IF('S8D - ROBOCZY'!M43="","",IF(MOD('S8D - ROBOCZY'!M43,1)=0,'S8D - ROBOCZY'!M43*60,INT('S8D - ROBOCZY'!M43)*60+MOD('S8D - ROBOCZY'!M43,1)*100)))))</f>
        <v/>
      </c>
      <c r="N43" s="28" t="str">
        <f>IF('S8D - ROBOCZY'!N43="-","-",IF('S8D - ROBOCZY'!N43="DQ","DQ",IF('S8D - ROBOCZY'!N43="X",60,IF('S8D - ROBOCZY'!N43="","",0))))</f>
        <v/>
      </c>
    </row>
    <row r="44" spans="1:16">
      <c r="G44" s="28" t="str">
        <f>IF('S8D - ROBOCZY'!G44="-","-",IF('S8D - ROBOCZY'!G44="DQ","DQ",IF('S8D - ROBOCZY'!G44&gt;6,180,IF('S8D - ROBOCZY'!G44="","",IF(MOD('S8D - ROBOCZY'!G44,1)=0,'S8D - ROBOCZY'!G44*60,INT('S8D - ROBOCZY'!G44)*60+MOD('S8D - ROBOCZY'!G44,1)*100)))))</f>
        <v/>
      </c>
      <c r="J44" s="28" t="str">
        <f>IF('S8D - ROBOCZY'!J44="-","-",IF('S8D - ROBOCZY'!J44="DQ","DQ",IF('S8D - ROBOCZY'!J44="X",60,IF('S8D - ROBOCZY'!J44="","",0))))</f>
        <v/>
      </c>
      <c r="K44" s="28" t="str">
        <f>IF('S8D - ROBOCZY'!K44="-","-",IF('S8D - ROBOCZY'!K44="DQ","DQ",IF('S8D - ROBOCZY'!K44&gt;6,180,IF('S8D - ROBOCZY'!K44="","",IF(MOD('S8D - ROBOCZY'!K44,1)=0,'S8D - ROBOCZY'!K44*60,INT('S8D - ROBOCZY'!K44)*60+MOD('S8D - ROBOCZY'!K44,1)*100)))))</f>
        <v/>
      </c>
      <c r="L44" s="28" t="str">
        <f>IF('S8D - ROBOCZY'!L44="-","-",IF('S8D - ROBOCZY'!L44="DQ","DQ",IF('S8D - ROBOCZY'!L44="X",60,IF('S8D - ROBOCZY'!L44="","",0))))</f>
        <v/>
      </c>
      <c r="M44" s="28" t="str">
        <f>IF('S8D - ROBOCZY'!M44="-","-",IF('S8D - ROBOCZY'!M44="DQ","DQ",IF('S8D - ROBOCZY'!M44&gt;3,180,IF('S8D - ROBOCZY'!M44="","",IF(MOD('S8D - ROBOCZY'!M44,1)=0,'S8D - ROBOCZY'!M44*60,INT('S8D - ROBOCZY'!M44)*60+MOD('S8D - ROBOCZY'!M44,1)*100)))))</f>
        <v/>
      </c>
      <c r="N44" s="28" t="str">
        <f>IF('S8D - ROBOCZY'!N44="-","-",IF('S8D - ROBOCZY'!N44="DQ","DQ",IF('S8D - ROBOCZY'!N44="X",60,IF('S8D - ROBOCZY'!N44="","",0))))</f>
        <v/>
      </c>
    </row>
    <row r="45" spans="1:16">
      <c r="G45" s="28" t="str">
        <f>IF('S8D - ROBOCZY'!G45="-","-",IF('S8D - ROBOCZY'!G45="DQ","DQ",IF('S8D - ROBOCZY'!G45&gt;6,180,IF('S8D - ROBOCZY'!G45="","",IF(MOD('S8D - ROBOCZY'!G45,1)=0,'S8D - ROBOCZY'!G45*60,INT('S8D - ROBOCZY'!G45)*60+MOD('S8D - ROBOCZY'!G45,1)*100)))))</f>
        <v/>
      </c>
      <c r="J45" s="28" t="str">
        <f>IF('S8D - ROBOCZY'!J45="-","-",IF('S8D - ROBOCZY'!J45="DQ","DQ",IF('S8D - ROBOCZY'!J45="X",60,IF('S8D - ROBOCZY'!J45="","",0))))</f>
        <v/>
      </c>
      <c r="K45" s="28" t="str">
        <f>IF('S8D - ROBOCZY'!K45="-","-",IF('S8D - ROBOCZY'!K45="DQ","DQ",IF('S8D - ROBOCZY'!K45&gt;6,180,IF('S8D - ROBOCZY'!K45="","",IF(MOD('S8D - ROBOCZY'!K45,1)=0,'S8D - ROBOCZY'!K45*60,INT('S8D - ROBOCZY'!K45)*60+MOD('S8D - ROBOCZY'!K45,1)*100)))))</f>
        <v/>
      </c>
      <c r="L45" s="28" t="str">
        <f>IF('S8D - ROBOCZY'!L45="-","-",IF('S8D - ROBOCZY'!L45="DQ","DQ",IF('S8D - ROBOCZY'!L45="X",60,IF('S8D - ROBOCZY'!L45="","",0))))</f>
        <v/>
      </c>
      <c r="M45" s="28" t="str">
        <f>IF('S8D - ROBOCZY'!M45="-","-",IF('S8D - ROBOCZY'!M45="DQ","DQ",IF('S8D - ROBOCZY'!M45&gt;3,180,IF('S8D - ROBOCZY'!M45="","",IF(MOD('S8D - ROBOCZY'!M45,1)=0,'S8D - ROBOCZY'!M45*60,INT('S8D - ROBOCZY'!M45)*60+MOD('S8D - ROBOCZY'!M45,1)*100)))))</f>
        <v/>
      </c>
      <c r="N45" s="28" t="str">
        <f>IF('S8D - ROBOCZY'!N45="-","-",IF('S8D - ROBOCZY'!N45="DQ","DQ",IF('S8D - ROBOCZY'!N45="X",60,IF('S8D - ROBOCZY'!N45="","",0))))</f>
        <v/>
      </c>
    </row>
    <row r="46" spans="1:16">
      <c r="J46" s="28" t="str">
        <f>IF('S8D - ROBOCZY'!J46="-","-",IF('S8D - ROBOCZY'!J46="DQ","DQ",IF('S8D - ROBOCZY'!J46="X",60,IF('S8D - ROBOCZY'!J46="","",0))))</f>
        <v/>
      </c>
      <c r="K46" s="28" t="str">
        <f>IF('S8D - ROBOCZY'!K46="-","-",IF('S8D - ROBOCZY'!K46="DQ","DQ",IF('S8D - ROBOCZY'!K46&gt;6,180,IF('S8D - ROBOCZY'!K46="","",IF(MOD('S8D - ROBOCZY'!K46,1)=0,'S8D - ROBOCZY'!K46*60,INT('S8D - ROBOCZY'!K46)*60+MOD('S8D - ROBOCZY'!K46,1)*100)))))</f>
        <v/>
      </c>
      <c r="L46" s="28"/>
    </row>
    <row r="47" spans="1:16">
      <c r="J47" s="28" t="str">
        <f>IF('S8D - ROBOCZY'!J47="-","-",IF('S8D - ROBOCZY'!J47="DQ","DQ",IF('S8D - ROBOCZY'!J47="X",60,IF('S8D - ROBOCZY'!J47="","",0))))</f>
        <v/>
      </c>
      <c r="K47" s="28" t="str">
        <f>IF('S8D - ROBOCZY'!K47="-","-",IF('S8D - ROBOCZY'!K47="DQ","DQ",IF('S8D - ROBOCZY'!K47&gt;6,180,IF('S8D - ROBOCZY'!K47="","",IF(MOD('S8D - ROBOCZY'!K47,1)=0,'S8D - ROBOCZY'!K47*60,INT('S8D - ROBOCZY'!K47)*60+MOD('S8D - ROBOCZY'!K47,1)*100)))))</f>
        <v/>
      </c>
      <c r="L47" s="28"/>
    </row>
    <row r="48" spans="1:16">
      <c r="J48" s="28" t="str">
        <f>IF('S8D - ROBOCZY'!J48="-","-",IF('S8D - ROBOCZY'!J48="DQ","DQ",IF('S8D - ROBOCZY'!J48="X",60,IF('S8D - ROBOCZY'!J48="","",0))))</f>
        <v/>
      </c>
      <c r="K48" s="28" t="str">
        <f>IF('S8D - ROBOCZY'!K48="-","-",IF('S8D - ROBOCZY'!K48="DQ","DQ",IF('S8D - ROBOCZY'!K48&gt;6,180,IF('S8D - ROBOCZY'!K48="","",IF(MOD('S8D - ROBOCZY'!K48,1)=0,'S8D - ROBOCZY'!K48*60,INT('S8D - ROBOCZY'!K48)*60+MOD('S8D - ROBOCZY'!K48,1)*100)))))</f>
        <v/>
      </c>
      <c r="L48" s="28"/>
    </row>
    <row r="49" spans="10:12">
      <c r="J49" s="28" t="str">
        <f>IF('S8D - ROBOCZY'!J49="-","-",IF('S8D - ROBOCZY'!J49="DQ","DQ",IF('S8D - ROBOCZY'!J49="X",60,IF('S8D - ROBOCZY'!J49="","",0))))</f>
        <v/>
      </c>
      <c r="K49" s="28" t="str">
        <f>IF('S8D - ROBOCZY'!K49="-","-",IF('S8D - ROBOCZY'!K49="DQ","DQ",IF('S8D - ROBOCZY'!K49&gt;6,180,IF('S8D - ROBOCZY'!K49="","",IF(MOD('S8D - ROBOCZY'!K49,1)=0,'S8D - ROBOCZY'!K49*60,INT('S8D - ROBOCZY'!K49)*60+MOD('S8D - ROBOCZY'!K49,1)*100)))))</f>
        <v/>
      </c>
      <c r="L49" s="28"/>
    </row>
    <row r="50" spans="10:12">
      <c r="J50" s="28" t="str">
        <f>IF('S8D - ROBOCZY'!J50="-","-",IF('S8D - ROBOCZY'!J50="DQ","DQ",IF('S8D - ROBOCZY'!J50="X",60,IF('S8D - ROBOCZY'!J50="","",0))))</f>
        <v/>
      </c>
      <c r="K50" s="28" t="str">
        <f>IF('S8D - ROBOCZY'!K50="-","-",IF('S8D - ROBOCZY'!K50="DQ","DQ",IF('S8D - ROBOCZY'!K50&gt;6,180,IF('S8D - ROBOCZY'!K50="","",IF(MOD('S8D - ROBOCZY'!K50,1)=0,'S8D - ROBOCZY'!K50*60,INT('S8D - ROBOCZY'!K50)*60+MOD('S8D - ROBOCZY'!K50,1)*100)))))</f>
        <v/>
      </c>
      <c r="L50" s="28"/>
    </row>
    <row r="51" spans="10:12">
      <c r="J51" s="28" t="str">
        <f>IF('S8D - ROBOCZY'!J51="-","-",IF('S8D - ROBOCZY'!J51="DQ","DQ",IF('S8D - ROBOCZY'!J51="X",60,IF('S8D - ROBOCZY'!J51="","",0))))</f>
        <v/>
      </c>
      <c r="K51" s="28" t="str">
        <f>IF('S8D - ROBOCZY'!K51="-","-",IF('S8D - ROBOCZY'!K51="DQ","DQ",IF('S8D - ROBOCZY'!K51&gt;6,180,IF('S8D - ROBOCZY'!K51="","",IF(MOD('S8D - ROBOCZY'!K51,1)=0,'S8D - ROBOCZY'!K51*60,INT('S8D - ROBOCZY'!K51)*60+MOD('S8D - ROBOCZY'!K51,1)*100)))))</f>
        <v/>
      </c>
      <c r="L51" s="28"/>
    </row>
    <row r="52" spans="10:12">
      <c r="J52" s="28" t="str">
        <f>IF('S8D - ROBOCZY'!J52="-","-",IF('S8D - ROBOCZY'!J52="DQ","DQ",IF('S8D - ROBOCZY'!J52="X",60,IF('S8D - ROBOCZY'!J52="","",0))))</f>
        <v/>
      </c>
      <c r="K52" s="28" t="str">
        <f>IF('S8D - ROBOCZY'!K52="-","-",IF('S8D - ROBOCZY'!K52="DQ","DQ",IF('S8D - ROBOCZY'!K52&gt;6,180,IF('S8D - ROBOCZY'!K52="","",IF(MOD('S8D - ROBOCZY'!K52,1)=0,'S8D - ROBOCZY'!K52*60,INT('S8D - ROBOCZY'!K52)*60+MOD('S8D - ROBOCZY'!K52,1)*100)))))</f>
        <v/>
      </c>
      <c r="L52" s="28"/>
    </row>
    <row r="53" spans="10:12">
      <c r="J53" s="28" t="str">
        <f>IF('S8D - ROBOCZY'!J53="-","-",IF('S8D - ROBOCZY'!J53="DQ","DQ",IF('S8D - ROBOCZY'!J53="X",60,IF('S8D - ROBOCZY'!J53="","",0))))</f>
        <v/>
      </c>
      <c r="K53" s="28" t="str">
        <f>IF('S8D - ROBOCZY'!K53="-","-",IF('S8D - ROBOCZY'!K53="DQ","DQ",IF('S8D - ROBOCZY'!K53&gt;6,180,IF('S8D - ROBOCZY'!K53="","",IF(MOD('S8D - ROBOCZY'!K53,1)=0,'S8D - ROBOCZY'!K53*60,INT('S8D - ROBOCZY'!K53)*60+MOD('S8D - ROBOCZY'!K53,1)*100)))))</f>
        <v/>
      </c>
      <c r="L53" s="28"/>
    </row>
    <row r="54" spans="10:12">
      <c r="L54" s="28"/>
    </row>
    <row r="55" spans="10:12">
      <c r="L55" s="28"/>
    </row>
    <row r="56" spans="10:12">
      <c r="L56" s="28"/>
    </row>
    <row r="57" spans="10:12">
      <c r="L57" s="28"/>
    </row>
    <row r="58" spans="10:12">
      <c r="L58" s="28"/>
    </row>
    <row r="59" spans="10:12">
      <c r="L59" s="28"/>
    </row>
    <row r="60" spans="10:12">
      <c r="L60" s="28"/>
    </row>
    <row r="61" spans="10:12">
      <c r="L61" s="28"/>
    </row>
    <row r="62" spans="10:12">
      <c r="L62" s="28"/>
    </row>
    <row r="63" spans="10:12">
      <c r="L63" s="28"/>
    </row>
  </sheetData>
  <mergeCells count="4">
    <mergeCell ref="G1:H1"/>
    <mergeCell ref="I1:J1"/>
    <mergeCell ref="K1:L1"/>
    <mergeCell ref="M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4"/>
  <sheetViews>
    <sheetView workbookViewId="0">
      <selection sqref="A1:L1"/>
    </sheetView>
  </sheetViews>
  <sheetFormatPr defaultColWidth="14.42578125" defaultRowHeight="15.75" customHeight="1"/>
  <cols>
    <col min="1" max="1" width="4" customWidth="1"/>
    <col min="2" max="2" width="11.5703125" customWidth="1"/>
    <col min="3" max="3" width="10.42578125" customWidth="1"/>
    <col min="4" max="4" width="21.85546875" customWidth="1"/>
    <col min="5" max="5" width="16.7109375" customWidth="1"/>
    <col min="6" max="9" width="11" customWidth="1"/>
    <col min="10" max="10" width="6.42578125" customWidth="1"/>
    <col min="11" max="11" width="6.5703125" customWidth="1"/>
    <col min="12" max="12" width="9.140625" customWidth="1"/>
  </cols>
  <sheetData>
    <row r="1" spans="1:12" ht="33.75" customHeight="1">
      <c r="A1" s="75" t="s">
        <v>160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>
      <c r="A2" s="53" t="s">
        <v>0</v>
      </c>
      <c r="B2" s="54" t="s">
        <v>3</v>
      </c>
      <c r="C2" s="54" t="s">
        <v>4</v>
      </c>
      <c r="D2" s="54" t="s">
        <v>5</v>
      </c>
      <c r="E2" s="54" t="s">
        <v>6</v>
      </c>
      <c r="F2" s="54" t="s">
        <v>10</v>
      </c>
      <c r="G2" s="54" t="s">
        <v>11</v>
      </c>
      <c r="H2" s="54" t="s">
        <v>12</v>
      </c>
      <c r="I2" s="54" t="s">
        <v>161</v>
      </c>
      <c r="J2" s="54" t="s">
        <v>162</v>
      </c>
      <c r="K2" s="54" t="s">
        <v>14</v>
      </c>
      <c r="L2" s="55" t="s">
        <v>15</v>
      </c>
    </row>
    <row r="3" spans="1:12" ht="15.75" customHeight="1">
      <c r="A3" s="56">
        <v>1</v>
      </c>
      <c r="B3" s="57" t="s">
        <v>52</v>
      </c>
      <c r="C3" s="57" t="s">
        <v>53</v>
      </c>
      <c r="D3" s="57" t="s">
        <v>54</v>
      </c>
      <c r="E3" s="58" t="s">
        <v>55</v>
      </c>
      <c r="F3" s="59">
        <v>1000</v>
      </c>
      <c r="G3" s="58">
        <v>837</v>
      </c>
      <c r="H3" s="59">
        <v>1000</v>
      </c>
      <c r="I3" s="59">
        <v>1000</v>
      </c>
      <c r="J3" s="58">
        <v>996</v>
      </c>
      <c r="K3" s="58">
        <f t="shared" ref="K3:K13" si="0">IF(F3="","", SUM(F3:J3))</f>
        <v>4833</v>
      </c>
      <c r="L3" s="60" t="s">
        <v>48</v>
      </c>
    </row>
    <row r="4" spans="1:12" ht="15.75" customHeight="1">
      <c r="A4" s="56">
        <v>2</v>
      </c>
      <c r="B4" s="57" t="s">
        <v>73</v>
      </c>
      <c r="C4" s="57" t="s">
        <v>74</v>
      </c>
      <c r="D4" s="57" t="s">
        <v>43</v>
      </c>
      <c r="E4" s="58" t="s">
        <v>75</v>
      </c>
      <c r="F4" s="58">
        <v>969</v>
      </c>
      <c r="G4" s="58">
        <v>920</v>
      </c>
      <c r="H4" s="58">
        <v>923</v>
      </c>
      <c r="I4" s="59">
        <v>1000</v>
      </c>
      <c r="J4" s="58">
        <v>945</v>
      </c>
      <c r="K4" s="58">
        <f t="shared" si="0"/>
        <v>4757</v>
      </c>
      <c r="L4" s="60" t="s">
        <v>90</v>
      </c>
    </row>
    <row r="5" spans="1:12" ht="15.75" customHeight="1">
      <c r="A5" s="56">
        <v>3</v>
      </c>
      <c r="B5" s="57" t="s">
        <v>163</v>
      </c>
      <c r="C5" s="57" t="s">
        <v>164</v>
      </c>
      <c r="D5" s="57" t="s">
        <v>43</v>
      </c>
      <c r="E5" s="58" t="s">
        <v>165</v>
      </c>
      <c r="F5" s="58">
        <v>976</v>
      </c>
      <c r="G5" s="59">
        <v>1000</v>
      </c>
      <c r="H5" s="58">
        <v>968</v>
      </c>
      <c r="I5" s="58">
        <v>789</v>
      </c>
      <c r="J5" s="59">
        <v>1000</v>
      </c>
      <c r="K5" s="58">
        <f t="shared" si="0"/>
        <v>4733</v>
      </c>
      <c r="L5" s="60" t="s">
        <v>130</v>
      </c>
    </row>
    <row r="6" spans="1:12">
      <c r="A6" s="56">
        <v>4</v>
      </c>
      <c r="B6" s="57" t="s">
        <v>81</v>
      </c>
      <c r="C6" s="57" t="s">
        <v>62</v>
      </c>
      <c r="D6" s="57" t="s">
        <v>166</v>
      </c>
      <c r="E6" s="58" t="s">
        <v>167</v>
      </c>
      <c r="F6" s="58">
        <v>991</v>
      </c>
      <c r="G6" s="58">
        <v>964</v>
      </c>
      <c r="H6" s="58">
        <v>912</v>
      </c>
      <c r="I6" s="58">
        <v>839</v>
      </c>
      <c r="J6" s="58">
        <v>790</v>
      </c>
      <c r="K6" s="58">
        <f t="shared" si="0"/>
        <v>4496</v>
      </c>
      <c r="L6" s="61">
        <v>4</v>
      </c>
    </row>
    <row r="7" spans="1:12">
      <c r="A7" s="56">
        <v>5</v>
      </c>
      <c r="B7" s="57" t="s">
        <v>41</v>
      </c>
      <c r="C7" s="57" t="s">
        <v>42</v>
      </c>
      <c r="D7" s="57" t="s">
        <v>43</v>
      </c>
      <c r="E7" s="58" t="s">
        <v>44</v>
      </c>
      <c r="F7" s="59">
        <v>1000</v>
      </c>
      <c r="G7" s="58">
        <v>599</v>
      </c>
      <c r="H7" s="58">
        <v>945</v>
      </c>
      <c r="I7" s="58">
        <v>815</v>
      </c>
      <c r="J7" s="58">
        <v>773</v>
      </c>
      <c r="K7" s="58">
        <f t="shared" si="0"/>
        <v>4132</v>
      </c>
      <c r="L7" s="61">
        <v>5</v>
      </c>
    </row>
    <row r="8" spans="1:12">
      <c r="A8" s="56">
        <v>6</v>
      </c>
      <c r="B8" s="57" t="s">
        <v>168</v>
      </c>
      <c r="C8" s="57" t="s">
        <v>169</v>
      </c>
      <c r="D8" s="57" t="s">
        <v>166</v>
      </c>
      <c r="E8" s="58" t="s">
        <v>170</v>
      </c>
      <c r="F8" s="58">
        <v>930</v>
      </c>
      <c r="G8" s="58">
        <v>998</v>
      </c>
      <c r="H8" s="58">
        <v>949</v>
      </c>
      <c r="I8" s="58">
        <v>422</v>
      </c>
      <c r="J8" s="57"/>
      <c r="K8" s="58">
        <f t="shared" si="0"/>
        <v>3299</v>
      </c>
      <c r="L8" s="61">
        <v>6</v>
      </c>
    </row>
    <row r="9" spans="1:12">
      <c r="A9" s="56">
        <v>7</v>
      </c>
      <c r="B9" s="57" t="s">
        <v>171</v>
      </c>
      <c r="C9" s="57" t="s">
        <v>172</v>
      </c>
      <c r="D9" s="57" t="s">
        <v>166</v>
      </c>
      <c r="E9" s="58" t="s">
        <v>173</v>
      </c>
      <c r="F9" s="58">
        <v>956</v>
      </c>
      <c r="G9" s="58">
        <v>465</v>
      </c>
      <c r="H9" s="59">
        <v>1000</v>
      </c>
      <c r="I9" s="58">
        <v>310</v>
      </c>
      <c r="J9" s="57"/>
      <c r="K9" s="58">
        <f t="shared" si="0"/>
        <v>2731</v>
      </c>
      <c r="L9" s="61">
        <v>7</v>
      </c>
    </row>
    <row r="10" spans="1:12">
      <c r="A10" s="56">
        <v>8</v>
      </c>
      <c r="B10" s="57" t="s">
        <v>38</v>
      </c>
      <c r="C10" s="57" t="s">
        <v>39</v>
      </c>
      <c r="D10" s="57" t="s">
        <v>35</v>
      </c>
      <c r="E10" s="58" t="s">
        <v>40</v>
      </c>
      <c r="F10" s="58">
        <v>776</v>
      </c>
      <c r="G10" s="58">
        <v>728</v>
      </c>
      <c r="H10" s="58" t="s">
        <v>139</v>
      </c>
      <c r="I10" s="58">
        <v>820</v>
      </c>
      <c r="J10" s="57"/>
      <c r="K10" s="58">
        <f t="shared" si="0"/>
        <v>2324</v>
      </c>
      <c r="L10" s="61">
        <v>8</v>
      </c>
    </row>
    <row r="11" spans="1:12">
      <c r="A11" s="56">
        <v>9</v>
      </c>
      <c r="B11" s="57" t="s">
        <v>174</v>
      </c>
      <c r="C11" s="57" t="s">
        <v>127</v>
      </c>
      <c r="D11" s="57" t="s">
        <v>71</v>
      </c>
      <c r="E11" s="58" t="s">
        <v>72</v>
      </c>
      <c r="F11" s="58">
        <v>603</v>
      </c>
      <c r="G11" s="59">
        <v>1000</v>
      </c>
      <c r="H11" s="58">
        <v>634</v>
      </c>
      <c r="I11" s="58" t="s">
        <v>139</v>
      </c>
      <c r="J11" s="57"/>
      <c r="K11" s="58">
        <f t="shared" si="0"/>
        <v>2237</v>
      </c>
      <c r="L11" s="61">
        <v>9</v>
      </c>
    </row>
    <row r="12" spans="1:12">
      <c r="A12" s="56">
        <v>10</v>
      </c>
      <c r="B12" s="57" t="s">
        <v>32</v>
      </c>
      <c r="C12" s="57" t="s">
        <v>34</v>
      </c>
      <c r="D12" s="57" t="s">
        <v>35</v>
      </c>
      <c r="E12" s="58" t="s">
        <v>36</v>
      </c>
      <c r="F12" s="58">
        <v>507</v>
      </c>
      <c r="G12" s="58">
        <v>599</v>
      </c>
      <c r="H12" s="58">
        <v>551</v>
      </c>
      <c r="I12" s="58">
        <v>338</v>
      </c>
      <c r="J12" s="57"/>
      <c r="K12" s="58">
        <f t="shared" si="0"/>
        <v>1995</v>
      </c>
      <c r="L12" s="61">
        <v>10</v>
      </c>
    </row>
    <row r="13" spans="1:12">
      <c r="A13" s="62">
        <v>11</v>
      </c>
      <c r="B13" s="63" t="s">
        <v>65</v>
      </c>
      <c r="C13" s="63" t="s">
        <v>66</v>
      </c>
      <c r="D13" s="63" t="s">
        <v>93</v>
      </c>
      <c r="E13" s="64" t="s">
        <v>68</v>
      </c>
      <c r="F13" s="64" t="s">
        <v>139</v>
      </c>
      <c r="G13" s="64">
        <v>258</v>
      </c>
      <c r="H13" s="64">
        <v>346</v>
      </c>
      <c r="I13" s="64" t="s">
        <v>139</v>
      </c>
      <c r="J13" s="63"/>
      <c r="K13" s="64">
        <f t="shared" si="0"/>
        <v>604</v>
      </c>
      <c r="L13" s="65">
        <v>11</v>
      </c>
    </row>
    <row r="14" spans="1:12" ht="15.75" customHeight="1">
      <c r="A14" s="73" t="s">
        <v>142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</row>
  </sheetData>
  <mergeCells count="2">
    <mergeCell ref="A1:L1"/>
    <mergeCell ref="A14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Lista zawodników</vt:lpstr>
      <vt:lpstr>S1B</vt:lpstr>
      <vt:lpstr>S3A</vt:lpstr>
      <vt:lpstr>S4A</vt:lpstr>
      <vt:lpstr>S5C</vt:lpstr>
      <vt:lpstr>S6A</vt:lpstr>
      <vt:lpstr>S7</vt:lpstr>
      <vt:lpstr>S8D</vt:lpstr>
      <vt:lpstr>S8Ep</vt:lpstr>
      <vt:lpstr>S9A</vt:lpstr>
      <vt:lpstr>S1B - ROBOCZY</vt:lpstr>
      <vt:lpstr>S8D - ROBOCZY</vt:lpstr>
      <vt:lpstr>S5C - ROBOCZY</vt:lpstr>
      <vt:lpstr>S4A - ROBOCZY</vt:lpstr>
      <vt:lpstr>S3A - ROBOCZY</vt:lpstr>
      <vt:lpstr>S6A - ROBOCZY</vt:lpstr>
      <vt:lpstr>S9A - ROBOCZY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</dc:creator>
  <cp:lastModifiedBy>Leszek</cp:lastModifiedBy>
  <dcterms:created xsi:type="dcterms:W3CDTF">2018-04-30T16:24:20Z</dcterms:created>
  <dcterms:modified xsi:type="dcterms:W3CDTF">2018-04-30T16:24:22Z</dcterms:modified>
</cp:coreProperties>
</file>